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970" windowHeight="6165" activeTab="0"/>
  </bookViews>
  <sheets>
    <sheet name="JU18 Gr.1" sheetId="1" r:id="rId1"/>
    <sheet name="JU18 Gr.2" sheetId="2" r:id="rId2"/>
    <sheet name="JU18 Gr.3" sheetId="3" r:id="rId3"/>
    <sheet name="JU18 Gr.4" sheetId="4" r:id="rId4"/>
    <sheet name="JU18 Gr.5" sheetId="5" r:id="rId5"/>
    <sheet name="MU18 Gr.1" sheetId="6" r:id="rId6"/>
    <sheet name="MU18 Gr.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<sst xmlns="http://schemas.openxmlformats.org/spreadsheetml/2006/main" count="1920" uniqueCount="174">
  <si>
    <t>-</t>
  </si>
  <si>
    <t>Veranstaltung:</t>
  </si>
  <si>
    <t>Nr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</si>
  <si>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</si>
  <si>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</si>
  <si>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</si>
  <si>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</si>
  <si>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</si>
  <si>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</si>
  <si>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</si>
  <si>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</si>
  <si>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</si>
  <si>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</si>
  <si>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</si>
  <si>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Punkte</t>
  </si>
  <si>
    <t>Sätze</t>
  </si>
  <si>
    <t>Platz</t>
  </si>
  <si>
    <t>:</t>
  </si>
  <si>
    <t>1. Runde</t>
  </si>
  <si>
    <t>5. Runde</t>
  </si>
  <si>
    <t>1-10</t>
  </si>
  <si>
    <t>8-10</t>
  </si>
  <si>
    <t>2-9</t>
  </si>
  <si>
    <t>7-9</t>
  </si>
  <si>
    <t>3-8</t>
  </si>
  <si>
    <t>1-6</t>
  </si>
  <si>
    <t>4-7</t>
  </si>
  <si>
    <t>2-5</t>
  </si>
  <si>
    <t>5-6</t>
  </si>
  <si>
    <t>3-4</t>
  </si>
  <si>
    <t>9.Runde</t>
  </si>
  <si>
    <t>4. Runde</t>
  </si>
  <si>
    <t>6-10</t>
  </si>
  <si>
    <t>4-10</t>
  </si>
  <si>
    <t>5-7</t>
  </si>
  <si>
    <t>3-5</t>
  </si>
  <si>
    <t>4-8</t>
  </si>
  <si>
    <t>2-6</t>
  </si>
  <si>
    <t>3-9</t>
  </si>
  <si>
    <t>1-7</t>
  </si>
  <si>
    <t>1-2</t>
  </si>
  <si>
    <t>8-9</t>
  </si>
  <si>
    <t>8.Runde</t>
  </si>
  <si>
    <t>3. Runde</t>
  </si>
  <si>
    <t>2-10</t>
  </si>
  <si>
    <t>9-10</t>
  </si>
  <si>
    <t>1-3</t>
  </si>
  <si>
    <t>1-8</t>
  </si>
  <si>
    <t>4-9</t>
  </si>
  <si>
    <t>2-7</t>
  </si>
  <si>
    <t>5-8</t>
  </si>
  <si>
    <t>3-6</t>
  </si>
  <si>
    <t>6-7</t>
  </si>
  <si>
    <t>4-5</t>
  </si>
  <si>
    <t>7.Runde</t>
  </si>
  <si>
    <t>2. Runde</t>
  </si>
  <si>
    <t>7-10</t>
  </si>
  <si>
    <t>5-10</t>
  </si>
  <si>
    <t>6-8</t>
  </si>
  <si>
    <t>4-6</t>
  </si>
  <si>
    <t>5-9</t>
  </si>
  <si>
    <t>3-7</t>
  </si>
  <si>
    <t>2-3</t>
  </si>
  <si>
    <t>2-8</t>
  </si>
  <si>
    <t>1-4</t>
  </si>
  <si>
    <t>1-9</t>
  </si>
  <si>
    <t>6.Runde</t>
  </si>
  <si>
    <t>3-10</t>
  </si>
  <si>
    <t>2-4</t>
  </si>
  <si>
    <t>1-5</t>
  </si>
  <si>
    <t>6-9</t>
  </si>
  <si>
    <t>7-8</t>
  </si>
  <si>
    <t>Tabelle:</t>
  </si>
  <si>
    <t>Verein</t>
  </si>
  <si>
    <t>Diff.</t>
  </si>
  <si>
    <t>Jungen U18-BI-RLT</t>
  </si>
  <si>
    <t>Gruppe 1</t>
  </si>
  <si>
    <t>Gruppe 2</t>
  </si>
  <si>
    <t>Gruppe 3</t>
  </si>
  <si>
    <t>Gruppe 4</t>
  </si>
  <si>
    <t>Gruppe 5</t>
  </si>
  <si>
    <t>TSV Weinsberg</t>
  </si>
  <si>
    <t>Feyerabend, Oliver</t>
  </si>
  <si>
    <t>TGV E. Beilstein</t>
  </si>
  <si>
    <t>Schneider, Hannes</t>
  </si>
  <si>
    <t>TSG Heilbronn</t>
  </si>
  <si>
    <t>Schuster, Patrick</t>
  </si>
  <si>
    <t>TSB Horkheim</t>
  </si>
  <si>
    <t>Toberer, Ken</t>
  </si>
  <si>
    <t>Mellone, Tullio</t>
  </si>
  <si>
    <t>TSV Erlenbach</t>
  </si>
  <si>
    <t>Sanden, Simon</t>
  </si>
  <si>
    <t>Schlotawa, Oliver</t>
  </si>
  <si>
    <t>Roth, Jochen</t>
  </si>
  <si>
    <t>SV Neckarsulm</t>
  </si>
  <si>
    <t>Krauskopf, Marco</t>
  </si>
  <si>
    <t>Spvgg Oedheim</t>
  </si>
  <si>
    <t>Ott, Janek</t>
  </si>
  <si>
    <t>VfL Brackenheim</t>
  </si>
  <si>
    <t>Fantaguzzi, Gianni</t>
  </si>
  <si>
    <t>Reuther, Dirk</t>
  </si>
  <si>
    <t>Neidlein, Roman</t>
  </si>
  <si>
    <t>TG Offenau</t>
  </si>
  <si>
    <t>Erdle, Nicolas</t>
  </si>
  <si>
    <t>Beck, Daniel</t>
  </si>
  <si>
    <t>Jaksch, Christian</t>
  </si>
  <si>
    <t>TSV Herbolzheim</t>
  </si>
  <si>
    <t>Klawitter, Moritz</t>
  </si>
  <si>
    <t>VfL Neckargartach</t>
  </si>
  <si>
    <t>Genne, Michael</t>
  </si>
  <si>
    <t>Nachbar, Marcel</t>
  </si>
  <si>
    <t>Richter, Yannick</t>
  </si>
  <si>
    <t>Wirt, Florian</t>
  </si>
  <si>
    <t>Winter, Boris</t>
  </si>
  <si>
    <t>VfL Obereisesheim</t>
  </si>
  <si>
    <t>Graz, Timo</t>
  </si>
  <si>
    <t>Spfr Affaltrach</t>
  </si>
  <si>
    <t>Burkart, Alexander</t>
  </si>
  <si>
    <t>Jochim, Tim</t>
  </si>
  <si>
    <t>Sessbrügger, Sven</t>
  </si>
  <si>
    <t>TSV Meimsheim</t>
  </si>
  <si>
    <t>Leitner, Timo</t>
  </si>
  <si>
    <t>Hammer, David</t>
  </si>
  <si>
    <t>Müller, Tobias</t>
  </si>
  <si>
    <t>Gross, Dennis</t>
  </si>
  <si>
    <t>SV Frauenzimmern</t>
  </si>
  <si>
    <t>Richardt, Artur</t>
  </si>
  <si>
    <t>Ehnle, Christoph</t>
  </si>
  <si>
    <t>Waldenmaier, Florian</t>
  </si>
  <si>
    <t>Rembe, Valentin</t>
  </si>
  <si>
    <t>TSV Güglingen</t>
  </si>
  <si>
    <t>Metzger, Dennis</t>
  </si>
  <si>
    <t>TTC Widdern</t>
  </si>
  <si>
    <t>Gökyildiz, Ferhat</t>
  </si>
  <si>
    <t>SC Amorbach</t>
  </si>
  <si>
    <t>Francolino, Guiseppe</t>
  </si>
  <si>
    <t>TG Böckingen</t>
  </si>
  <si>
    <t>Masson, Sven</t>
  </si>
  <si>
    <t>Siller, Kevin</t>
  </si>
  <si>
    <t>TSV Brettach</t>
  </si>
  <si>
    <t>Laufer, Johannes</t>
  </si>
  <si>
    <t>TSV Ellhofen</t>
  </si>
  <si>
    <t>Richter, Markus</t>
  </si>
  <si>
    <t>Kraus, Marius</t>
  </si>
  <si>
    <t>TTC Gochsen</t>
  </si>
  <si>
    <t>Mistele, Tobias</t>
  </si>
  <si>
    <t>SC Ilsfeld</t>
  </si>
  <si>
    <t>Finzer, Tobias</t>
  </si>
  <si>
    <t>SV Massenbachhausen</t>
  </si>
  <si>
    <t>Schaffner, Leo</t>
  </si>
  <si>
    <t>TSV Talheim</t>
  </si>
  <si>
    <t>Erg.</t>
  </si>
  <si>
    <t>Tabelle</t>
  </si>
  <si>
    <t>Mädchen U18-BI-RLT</t>
  </si>
  <si>
    <t>Schenk, Stefanie</t>
  </si>
  <si>
    <t>Tränkle, Julia</t>
  </si>
  <si>
    <t>Nathan, Tanja</t>
  </si>
  <si>
    <t>Wieland, Sabrina</t>
  </si>
  <si>
    <t>Herrmann, Sarah</t>
  </si>
  <si>
    <t>Mayer, Lisa</t>
  </si>
  <si>
    <t>Friederich, Lisa</t>
  </si>
  <si>
    <t>Chiarello, Lisa</t>
  </si>
  <si>
    <t>Friederich, Pia</t>
  </si>
  <si>
    <t>Momber, Stefanie</t>
  </si>
  <si>
    <t>Neubauer, Anna-Lena</t>
  </si>
  <si>
    <t>Pfennig, Maike</t>
  </si>
  <si>
    <t>Müller, Andreas</t>
  </si>
  <si>
    <t xml:space="preserve"> </t>
  </si>
  <si>
    <t>1+</t>
  </si>
  <si>
    <t>2-</t>
  </si>
  <si>
    <t>3+</t>
  </si>
  <si>
    <t>4-</t>
  </si>
  <si>
    <t>5-</t>
  </si>
  <si>
    <t>6-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</si>
</sst>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4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2"/>
      <name val="MS Sans Serif"/>
      <family val="2"/>
    </font>
    <font>
      <sz val="12"/>
      <name val="Times New Roman"/>
      <family val="0"/>
    </font>
    <font>
      <b/>
      <sz val="10"/>
      <name val="MS Sans Serif"/>
      <family val="2"/>
    </font>
    <font>
      <b/>
      <sz val="14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Border="1">
      <alignment/>
      <protection/>
    </xf>
    <xf numFmtId="0" fontId="4" fillId="0" borderId="0" xfId="19" applyFont="1">
      <alignment/>
      <protection/>
    </xf>
    <xf numFmtId="0" fontId="6" fillId="0" borderId="0" xfId="19" applyFont="1" applyProtection="1">
      <alignment/>
      <protection locked="0"/>
    </xf>
    <xf numFmtId="0" fontId="1" fillId="0" borderId="0" xfId="19" applyProtection="1">
      <alignment/>
      <protection locked="0"/>
    </xf>
    <xf numFmtId="0" fontId="4" fillId="0" borderId="1" xfId="19" applyFont="1" applyBorder="1" applyAlignment="1">
      <alignment horizontal="right"/>
      <protection/>
    </xf>
    <xf numFmtId="0" fontId="4" fillId="0" borderId="2" xfId="19" applyFont="1" applyBorder="1" applyAlignment="1">
      <alignment horizontal="center"/>
      <protection/>
    </xf>
    <xf numFmtId="0" fontId="7" fillId="0" borderId="3" xfId="19" applyFont="1" applyBorder="1" applyAlignment="1">
      <alignment horizontal="center"/>
      <protection/>
    </xf>
    <xf numFmtId="0" fontId="2" fillId="0" borderId="4" xfId="19" applyFont="1" applyBorder="1" applyAlignment="1" quotePrefix="1">
      <alignment horizontal="center"/>
      <protection/>
    </xf>
    <xf numFmtId="0" fontId="7" fillId="0" borderId="5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7" fillId="0" borderId="3" xfId="19" applyFont="1" applyBorder="1" applyProtection="1" quotePrefix="1">
      <alignment/>
      <protection locked="0"/>
    </xf>
    <xf numFmtId="0" fontId="8" fillId="0" borderId="4" xfId="19" applyFont="1" applyBorder="1" applyProtection="1">
      <alignment/>
      <protection locked="0"/>
    </xf>
    <xf numFmtId="0" fontId="7" fillId="0" borderId="5" xfId="19" applyFont="1" applyBorder="1" applyProtection="1" quotePrefix="1">
      <alignment/>
      <protection locked="0"/>
    </xf>
    <xf numFmtId="0" fontId="7" fillId="0" borderId="6" xfId="19" applyFont="1" applyBorder="1" applyProtection="1" quotePrefix="1">
      <alignment/>
      <protection locked="0"/>
    </xf>
    <xf numFmtId="0" fontId="7" fillId="0" borderId="4" xfId="19" applyFont="1" applyBorder="1" applyAlignment="1" applyProtection="1" quotePrefix="1">
      <alignment horizontal="center"/>
      <protection locked="0"/>
    </xf>
    <xf numFmtId="0" fontId="7" fillId="0" borderId="3" xfId="19" applyFont="1" applyBorder="1" applyAlignment="1" applyProtection="1" quotePrefix="1">
      <alignment horizontal="center"/>
      <protection locked="0"/>
    </xf>
    <xf numFmtId="0" fontId="2" fillId="0" borderId="7" xfId="19" applyFont="1" applyBorder="1">
      <alignment/>
      <protection/>
    </xf>
    <xf numFmtId="0" fontId="9" fillId="0" borderId="8" xfId="19" applyFont="1" applyBorder="1" applyProtection="1" quotePrefix="1">
      <alignment/>
      <protection locked="0"/>
    </xf>
    <xf numFmtId="0" fontId="10" fillId="0" borderId="9" xfId="19" applyFont="1" applyBorder="1" applyProtection="1">
      <alignment/>
      <protection locked="0"/>
    </xf>
    <xf numFmtId="0" fontId="9" fillId="0" borderId="10" xfId="19" applyFont="1" applyBorder="1" applyProtection="1" quotePrefix="1">
      <alignment/>
      <protection locked="0"/>
    </xf>
    <xf numFmtId="0" fontId="9" fillId="0" borderId="9" xfId="19" applyFont="1" applyBorder="1" applyProtection="1" quotePrefix="1">
      <alignment/>
      <protection locked="0"/>
    </xf>
    <xf numFmtId="0" fontId="9" fillId="0" borderId="11" xfId="19" applyFont="1" applyBorder="1" applyProtection="1" quotePrefix="1">
      <alignment/>
      <protection locked="0"/>
    </xf>
    <xf numFmtId="0" fontId="7" fillId="0" borderId="9" xfId="19" applyFont="1" applyBorder="1" applyProtection="1" quotePrefix="1">
      <alignment/>
      <protection locked="0"/>
    </xf>
    <xf numFmtId="0" fontId="8" fillId="0" borderId="9" xfId="19" applyFont="1" applyBorder="1" applyProtection="1">
      <alignment/>
      <protection locked="0"/>
    </xf>
    <xf numFmtId="0" fontId="7" fillId="0" borderId="8" xfId="19" applyFont="1" applyBorder="1" applyProtection="1" quotePrefix="1">
      <alignment/>
      <protection locked="0"/>
    </xf>
    <xf numFmtId="0" fontId="7" fillId="0" borderId="12" xfId="19" applyFont="1" applyBorder="1" applyAlignment="1" applyProtection="1" quotePrefix="1">
      <alignment horizontal="center"/>
      <protection locked="0"/>
    </xf>
    <xf numFmtId="0" fontId="7" fillId="0" borderId="5" xfId="19" applyFont="1" applyBorder="1" applyAlignment="1" applyProtection="1" quotePrefix="1">
      <alignment horizontal="center"/>
      <protection locked="0"/>
    </xf>
    <xf numFmtId="0" fontId="7" fillId="0" borderId="13" xfId="19" applyFont="1" applyBorder="1" applyAlignment="1" applyProtection="1" quotePrefix="1">
      <alignment horizontal="center"/>
      <protection locked="0"/>
    </xf>
    <xf numFmtId="0" fontId="7" fillId="0" borderId="10" xfId="19" applyFont="1" applyBorder="1" applyAlignment="1" applyProtection="1" quotePrefix="1">
      <alignment horizontal="center"/>
      <protection locked="0"/>
    </xf>
    <xf numFmtId="0" fontId="7" fillId="0" borderId="8" xfId="19" applyFont="1" applyBorder="1" applyAlignment="1" applyProtection="1" quotePrefix="1">
      <alignment horizontal="center"/>
      <protection locked="0"/>
    </xf>
    <xf numFmtId="0" fontId="8" fillId="0" borderId="9" xfId="19" applyFont="1" applyBorder="1" applyAlignment="1" applyProtection="1">
      <alignment horizontal="center"/>
      <protection locked="0"/>
    </xf>
    <xf numFmtId="0" fontId="7" fillId="0" borderId="9" xfId="19" applyFont="1" applyBorder="1" applyAlignment="1" applyProtection="1" quotePrefix="1">
      <alignment horizontal="center"/>
      <protection locked="0"/>
    </xf>
    <xf numFmtId="0" fontId="1" fillId="0" borderId="14" xfId="19" applyBorder="1">
      <alignment/>
      <protection/>
    </xf>
    <xf numFmtId="0" fontId="4" fillId="0" borderId="0" xfId="19" applyFont="1" applyBorder="1">
      <alignment/>
      <protection/>
    </xf>
    <xf numFmtId="0" fontId="4" fillId="0" borderId="15" xfId="19" applyFont="1" applyFill="1" applyBorder="1">
      <alignment/>
      <protection/>
    </xf>
    <xf numFmtId="0" fontId="2" fillId="0" borderId="16" xfId="19" applyFont="1" applyFill="1" applyBorder="1">
      <alignment/>
      <protection/>
    </xf>
    <xf numFmtId="0" fontId="4" fillId="0" borderId="16" xfId="19" applyFont="1" applyFill="1" applyBorder="1">
      <alignment/>
      <protection/>
    </xf>
    <xf numFmtId="0" fontId="4" fillId="0" borderId="17" xfId="19" applyFont="1" applyFill="1" applyBorder="1" applyAlignment="1">
      <alignment horizontal="center"/>
      <protection/>
    </xf>
    <xf numFmtId="0" fontId="4" fillId="0" borderId="18" xfId="19" applyFont="1" applyFill="1" applyBorder="1" applyAlignment="1">
      <alignment horizontal="center"/>
      <protection/>
    </xf>
    <xf numFmtId="0" fontId="2" fillId="0" borderId="9" xfId="19" applyFont="1" applyBorder="1">
      <alignment/>
      <protection/>
    </xf>
    <xf numFmtId="0" fontId="4" fillId="0" borderId="9" xfId="19" applyFont="1" applyBorder="1">
      <alignment/>
      <protection/>
    </xf>
    <xf numFmtId="16" fontId="0" fillId="0" borderId="19" xfId="19" applyNumberFormat="1" applyFont="1" applyBorder="1" quotePrefix="1">
      <alignment/>
      <protection/>
    </xf>
    <xf numFmtId="0" fontId="7" fillId="0" borderId="20" xfId="19" applyFont="1" applyFill="1" applyBorder="1">
      <alignment/>
      <protection/>
    </xf>
    <xf numFmtId="0" fontId="7" fillId="0" borderId="21" xfId="19" applyFont="1" applyBorder="1">
      <alignment/>
      <protection/>
    </xf>
    <xf numFmtId="0" fontId="8" fillId="0" borderId="21" xfId="19" applyFont="1" applyBorder="1" applyProtection="1" quotePrefix="1">
      <alignment/>
      <protection locked="0"/>
    </xf>
    <xf numFmtId="0" fontId="7" fillId="0" borderId="21" xfId="19" applyFont="1" applyBorder="1" quotePrefix="1">
      <alignment/>
      <protection/>
    </xf>
    <xf numFmtId="0" fontId="7" fillId="0" borderId="21" xfId="19" applyFont="1" applyFill="1" applyBorder="1">
      <alignment/>
      <protection/>
    </xf>
    <xf numFmtId="0" fontId="4" fillId="0" borderId="21" xfId="19" applyFont="1" applyBorder="1">
      <alignment/>
      <protection/>
    </xf>
    <xf numFmtId="0" fontId="8" fillId="0" borderId="21" xfId="19" applyFont="1" applyBorder="1" applyAlignment="1" applyProtection="1">
      <alignment horizontal="center"/>
      <protection locked="0"/>
    </xf>
    <xf numFmtId="0" fontId="8" fillId="0" borderId="21" xfId="19" applyFont="1" applyBorder="1" applyProtection="1">
      <alignment/>
      <protection locked="0"/>
    </xf>
    <xf numFmtId="0" fontId="4" fillId="0" borderId="21" xfId="19" applyFont="1" applyFill="1" applyBorder="1">
      <alignment/>
      <protection/>
    </xf>
    <xf numFmtId="16" fontId="0" fillId="0" borderId="22" xfId="19" applyNumberFormat="1" applyFont="1" applyBorder="1" quotePrefix="1">
      <alignment/>
      <protection/>
    </xf>
    <xf numFmtId="0" fontId="7" fillId="0" borderId="23" xfId="19" applyFont="1" applyBorder="1">
      <alignment/>
      <protection/>
    </xf>
    <xf numFmtId="0" fontId="8" fillId="0" borderId="23" xfId="19" applyFont="1" applyBorder="1" applyProtection="1" quotePrefix="1">
      <alignment/>
      <protection locked="0"/>
    </xf>
    <xf numFmtId="0" fontId="7" fillId="0" borderId="23" xfId="19" applyFont="1" applyFill="1" applyBorder="1">
      <alignment/>
      <protection/>
    </xf>
    <xf numFmtId="0" fontId="4" fillId="0" borderId="23" xfId="19" applyFont="1" applyBorder="1">
      <alignment/>
      <protection/>
    </xf>
    <xf numFmtId="0" fontId="8" fillId="0" borderId="23" xfId="19" applyFont="1" applyBorder="1" applyAlignment="1" applyProtection="1">
      <alignment horizontal="center"/>
      <protection locked="0"/>
    </xf>
    <xf numFmtId="0" fontId="7" fillId="0" borderId="24" xfId="19" applyFont="1" applyBorder="1">
      <alignment/>
      <protection/>
    </xf>
    <xf numFmtId="0" fontId="8" fillId="0" borderId="23" xfId="19" applyFont="1" applyBorder="1" applyProtection="1">
      <alignment/>
      <protection locked="0"/>
    </xf>
    <xf numFmtId="0" fontId="4" fillId="0" borderId="23" xfId="19" applyFont="1" applyFill="1" applyBorder="1">
      <alignment/>
      <protection/>
    </xf>
    <xf numFmtId="16" fontId="0" fillId="0" borderId="25" xfId="19" applyNumberFormat="1" applyFont="1" applyBorder="1" quotePrefix="1">
      <alignment/>
      <protection/>
    </xf>
    <xf numFmtId="0" fontId="7" fillId="0" borderId="26" xfId="19" applyFont="1" applyBorder="1">
      <alignment/>
      <protection/>
    </xf>
    <xf numFmtId="0" fontId="8" fillId="0" borderId="26" xfId="19" applyFont="1" applyBorder="1" applyProtection="1" quotePrefix="1">
      <alignment/>
      <protection locked="0"/>
    </xf>
    <xf numFmtId="0" fontId="7" fillId="0" borderId="26" xfId="19" applyFont="1" applyFill="1" applyBorder="1">
      <alignment/>
      <protection/>
    </xf>
    <xf numFmtId="0" fontId="4" fillId="0" borderId="26" xfId="19" applyFont="1" applyBorder="1">
      <alignment/>
      <protection/>
    </xf>
    <xf numFmtId="0" fontId="8" fillId="0" borderId="26" xfId="19" applyFont="1" applyBorder="1" applyAlignment="1" applyProtection="1">
      <alignment horizontal="center"/>
      <protection locked="0"/>
    </xf>
    <xf numFmtId="0" fontId="8" fillId="0" borderId="26" xfId="19" applyFont="1" applyBorder="1" applyProtection="1">
      <alignment/>
      <protection locked="0"/>
    </xf>
    <xf numFmtId="0" fontId="4" fillId="0" borderId="26" xfId="19" applyFont="1" applyFill="1" applyBorder="1">
      <alignment/>
      <protection/>
    </xf>
    <xf numFmtId="16" fontId="4" fillId="0" borderId="27" xfId="19" applyNumberFormat="1" applyFont="1" applyBorder="1" quotePrefix="1">
      <alignment/>
      <protection/>
    </xf>
    <xf numFmtId="0" fontId="4" fillId="0" borderId="27" xfId="19" applyFont="1" applyBorder="1">
      <alignment/>
      <protection/>
    </xf>
    <xf numFmtId="0" fontId="0" fillId="0" borderId="21" xfId="19" applyFont="1" applyBorder="1" quotePrefix="1">
      <alignment/>
      <protection/>
    </xf>
    <xf numFmtId="0" fontId="4" fillId="0" borderId="28" xfId="19" applyFont="1" applyFill="1" applyBorder="1">
      <alignment/>
      <protection/>
    </xf>
    <xf numFmtId="0" fontId="0" fillId="0" borderId="23" xfId="19" applyFont="1" applyBorder="1" quotePrefix="1">
      <alignment/>
      <protection/>
    </xf>
    <xf numFmtId="0" fontId="4" fillId="0" borderId="24" xfId="19" applyFont="1" applyBorder="1">
      <alignment/>
      <protection/>
    </xf>
    <xf numFmtId="0" fontId="4" fillId="0" borderId="29" xfId="19" applyFont="1" applyFill="1" applyBorder="1">
      <alignment/>
      <protection/>
    </xf>
    <xf numFmtId="0" fontId="0" fillId="0" borderId="26" xfId="19" applyFont="1" applyBorder="1" quotePrefix="1">
      <alignment/>
      <protection/>
    </xf>
    <xf numFmtId="0" fontId="4" fillId="0" borderId="30" xfId="19" applyFont="1" applyFill="1" applyBorder="1">
      <alignment/>
      <protection/>
    </xf>
    <xf numFmtId="0" fontId="7" fillId="0" borderId="27" xfId="19" applyFont="1" applyBorder="1">
      <alignment/>
      <protection/>
    </xf>
    <xf numFmtId="16" fontId="4" fillId="0" borderId="0" xfId="19" applyNumberFormat="1" applyFont="1" applyBorder="1" quotePrefix="1">
      <alignment/>
      <protection/>
    </xf>
    <xf numFmtId="0" fontId="7" fillId="0" borderId="0" xfId="19" applyFont="1" applyBorder="1">
      <alignment/>
      <protection/>
    </xf>
    <xf numFmtId="0" fontId="11" fillId="0" borderId="21" xfId="19" applyFont="1" applyBorder="1">
      <alignment/>
      <protection/>
    </xf>
    <xf numFmtId="0" fontId="11" fillId="0" borderId="24" xfId="19" applyFont="1" applyBorder="1">
      <alignment/>
      <protection/>
    </xf>
    <xf numFmtId="0" fontId="11" fillId="0" borderId="9" xfId="19" applyFont="1" applyBorder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4" fillId="0" borderId="31" xfId="19" applyFont="1" applyBorder="1" applyAlignment="1">
      <alignment horizontal="center"/>
      <protection/>
    </xf>
    <xf numFmtId="0" fontId="2" fillId="0" borderId="3" xfId="19" applyFont="1" applyBorder="1" applyAlignment="1" quotePrefix="1">
      <alignment horizontal="left"/>
      <protection/>
    </xf>
    <xf numFmtId="0" fontId="7" fillId="0" borderId="32" xfId="19" applyFont="1" applyBorder="1" applyAlignment="1">
      <alignment horizontal="center"/>
      <protection/>
    </xf>
    <xf numFmtId="0" fontId="8" fillId="0" borderId="33" xfId="19" applyFont="1" applyBorder="1" applyAlignment="1" applyProtection="1" quotePrefix="1">
      <alignment horizontal="center"/>
      <protection locked="0"/>
    </xf>
    <xf numFmtId="0" fontId="8" fillId="0" borderId="4" xfId="19" applyFont="1" applyBorder="1" applyProtection="1">
      <alignment/>
      <protection locked="0"/>
    </xf>
    <xf numFmtId="0" fontId="8" fillId="0" borderId="4" xfId="19" applyFont="1" applyBorder="1" applyAlignment="1" applyProtection="1" quotePrefix="1">
      <alignment horizontal="center"/>
      <protection locked="0"/>
    </xf>
    <xf numFmtId="0" fontId="8" fillId="0" borderId="3" xfId="19" applyFont="1" applyBorder="1" applyAlignment="1" applyProtection="1" quotePrefix="1">
      <alignment horizontal="center"/>
      <protection locked="0"/>
    </xf>
    <xf numFmtId="0" fontId="8" fillId="0" borderId="5" xfId="19" applyFont="1" applyBorder="1" applyAlignment="1" applyProtection="1" quotePrefix="1">
      <alignment horizontal="center"/>
      <protection locked="0"/>
    </xf>
    <xf numFmtId="0" fontId="8" fillId="0" borderId="15" xfId="19" applyFont="1" applyBorder="1" applyAlignment="1" applyProtection="1" quotePrefix="1">
      <alignment horizontal="center"/>
      <protection locked="0"/>
    </xf>
    <xf numFmtId="0" fontId="8" fillId="0" borderId="16" xfId="19" applyFont="1" applyBorder="1" applyProtection="1">
      <alignment/>
      <protection locked="0"/>
    </xf>
    <xf numFmtId="0" fontId="8" fillId="0" borderId="34" xfId="19" applyFont="1" applyBorder="1" applyAlignment="1" applyProtection="1" quotePrefix="1">
      <alignment horizontal="center"/>
      <protection locked="0"/>
    </xf>
    <xf numFmtId="0" fontId="8" fillId="0" borderId="17" xfId="19" applyFont="1" applyBorder="1" applyAlignment="1" applyProtection="1" quotePrefix="1">
      <alignment horizontal="center"/>
      <protection locked="0"/>
    </xf>
    <xf numFmtId="16" fontId="0" fillId="0" borderId="35" xfId="19" applyNumberFormat="1" applyFont="1" applyBorder="1" quotePrefix="1">
      <alignment/>
      <protection/>
    </xf>
    <xf numFmtId="0" fontId="7" fillId="0" borderId="36" xfId="19" applyFont="1" applyFill="1" applyBorder="1">
      <alignment/>
      <protection/>
    </xf>
    <xf numFmtId="0" fontId="8" fillId="0" borderId="24" xfId="19" applyFont="1" applyBorder="1" applyProtection="1" quotePrefix="1">
      <alignment/>
      <protection locked="0"/>
    </xf>
    <xf numFmtId="0" fontId="7" fillId="0" borderId="24" xfId="19" applyFont="1" applyFill="1" applyBorder="1">
      <alignment/>
      <protection/>
    </xf>
    <xf numFmtId="0" fontId="8" fillId="0" borderId="24" xfId="19" applyFont="1" applyBorder="1" applyAlignment="1" applyProtection="1">
      <alignment horizontal="center"/>
      <protection locked="0"/>
    </xf>
    <xf numFmtId="0" fontId="7" fillId="0" borderId="0" xfId="19" applyFont="1" applyFill="1" applyBorder="1">
      <alignment/>
      <protection/>
    </xf>
    <xf numFmtId="0" fontId="7" fillId="0" borderId="20" xfId="19" applyFont="1" applyFill="1" applyBorder="1" applyAlignment="1">
      <alignment horizontal="left"/>
      <protection/>
    </xf>
    <xf numFmtId="0" fontId="7" fillId="0" borderId="37" xfId="19" applyFont="1" applyFill="1" applyBorder="1" applyAlignment="1">
      <alignment horizontal="left"/>
      <protection/>
    </xf>
    <xf numFmtId="0" fontId="7" fillId="0" borderId="38" xfId="19" applyFont="1" applyFill="1" applyBorder="1" applyAlignment="1">
      <alignment horizontal="left"/>
      <protection/>
    </xf>
    <xf numFmtId="0" fontId="7" fillId="0" borderId="21" xfId="19" applyFont="1" applyFill="1" applyBorder="1" applyAlignment="1">
      <alignment horizontal="left"/>
      <protection/>
    </xf>
    <xf numFmtId="0" fontId="7" fillId="0" borderId="24" xfId="19" applyFont="1" applyFill="1" applyBorder="1" applyAlignment="1">
      <alignment horizontal="left"/>
      <protection/>
    </xf>
    <xf numFmtId="0" fontId="8" fillId="0" borderId="24" xfId="19" applyFont="1" applyBorder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9" xfId="19" applyFont="1" applyFill="1" applyBorder="1">
      <alignment/>
      <protection/>
    </xf>
    <xf numFmtId="0" fontId="2" fillId="0" borderId="0" xfId="19" applyFont="1" applyBorder="1">
      <alignment/>
      <protection/>
    </xf>
    <xf numFmtId="0" fontId="7" fillId="0" borderId="36" xfId="19" applyFont="1" applyFill="1" applyBorder="1" applyAlignment="1">
      <alignment horizontal="left"/>
      <protection/>
    </xf>
    <xf numFmtId="16" fontId="0" fillId="0" borderId="7" xfId="19" applyNumberFormat="1" applyFont="1" applyBorder="1" quotePrefix="1">
      <alignment/>
      <protection/>
    </xf>
    <xf numFmtId="0" fontId="7" fillId="0" borderId="8" xfId="19" applyFont="1" applyFill="1" applyBorder="1" applyAlignment="1">
      <alignment horizontal="left"/>
      <protection/>
    </xf>
    <xf numFmtId="0" fontId="8" fillId="0" borderId="9" xfId="19" applyFont="1" applyBorder="1" applyProtection="1" quotePrefix="1">
      <alignment/>
      <protection locked="0"/>
    </xf>
    <xf numFmtId="0" fontId="4" fillId="0" borderId="0" xfId="19" applyFont="1" applyFill="1" applyBorder="1">
      <alignment/>
      <protection/>
    </xf>
    <xf numFmtId="0" fontId="7" fillId="0" borderId="20" xfId="19" applyFont="1" applyFill="1" applyBorder="1" applyProtection="1" quotePrefix="1">
      <alignment/>
      <protection locked="0"/>
    </xf>
    <xf numFmtId="0" fontId="7" fillId="0" borderId="37" xfId="19" applyFont="1" applyFill="1" applyBorder="1" applyProtection="1" quotePrefix="1">
      <alignment/>
      <protection locked="0"/>
    </xf>
    <xf numFmtId="0" fontId="7" fillId="0" borderId="38" xfId="19" applyFont="1" applyFill="1" applyBorder="1" applyProtection="1" quotePrefix="1">
      <alignment/>
      <protection locked="0"/>
    </xf>
    <xf numFmtId="0" fontId="7" fillId="0" borderId="28" xfId="19" applyFont="1" applyFill="1" applyBorder="1" applyProtection="1" quotePrefix="1">
      <alignment/>
      <protection locked="0"/>
    </xf>
    <xf numFmtId="0" fontId="7" fillId="0" borderId="29" xfId="19" applyFont="1" applyFill="1" applyBorder="1" applyProtection="1" quotePrefix="1">
      <alignment/>
      <protection locked="0"/>
    </xf>
    <xf numFmtId="0" fontId="7" fillId="0" borderId="30" xfId="19" applyFont="1" applyFill="1" applyBorder="1" applyProtection="1" quotePrefix="1">
      <alignment/>
      <protection locked="0"/>
    </xf>
    <xf numFmtId="0" fontId="7" fillId="0" borderId="20" xfId="19" applyFont="1" applyFill="1" applyBorder="1" applyAlignment="1" applyProtection="1" quotePrefix="1">
      <alignment horizontal="center"/>
      <protection locked="0"/>
    </xf>
    <xf numFmtId="0" fontId="7" fillId="0" borderId="37" xfId="19" applyFont="1" applyFill="1" applyBorder="1" applyAlignment="1" applyProtection="1" quotePrefix="1">
      <alignment horizontal="center"/>
      <protection locked="0"/>
    </xf>
    <xf numFmtId="0" fontId="7" fillId="0" borderId="38" xfId="19" applyFont="1" applyFill="1" applyBorder="1" applyAlignment="1" applyProtection="1" quotePrefix="1">
      <alignment horizontal="center"/>
      <protection locked="0"/>
    </xf>
    <xf numFmtId="0" fontId="7" fillId="0" borderId="39" xfId="19" applyFont="1" applyFill="1" applyBorder="1" applyProtection="1" quotePrefix="1">
      <alignment/>
      <protection locked="0"/>
    </xf>
    <xf numFmtId="0" fontId="7" fillId="0" borderId="40" xfId="19" applyFont="1" applyFill="1" applyBorder="1" applyProtection="1" quotePrefix="1">
      <alignment/>
      <protection locked="0"/>
    </xf>
    <xf numFmtId="0" fontId="7" fillId="0" borderId="36" xfId="19" applyFont="1" applyFill="1" applyBorder="1" applyProtection="1" quotePrefix="1">
      <alignment/>
      <protection locked="0"/>
    </xf>
    <xf numFmtId="0" fontId="7" fillId="0" borderId="36" xfId="19" applyFont="1" applyFill="1" applyBorder="1" applyAlignment="1" applyProtection="1" quotePrefix="1">
      <alignment horizontal="center"/>
      <protection locked="0"/>
    </xf>
    <xf numFmtId="0" fontId="7" fillId="0" borderId="8" xfId="19" applyFont="1" applyFill="1" applyBorder="1" applyAlignment="1" applyProtection="1" quotePrefix="1">
      <alignment horizontal="center"/>
      <protection locked="0"/>
    </xf>
    <xf numFmtId="0" fontId="7" fillId="0" borderId="39" xfId="19" applyFont="1" applyFill="1" applyBorder="1" applyAlignment="1" applyProtection="1" quotePrefix="1">
      <alignment horizontal="center"/>
      <protection locked="0"/>
    </xf>
    <xf numFmtId="0" fontId="7" fillId="0" borderId="40" xfId="19" applyFont="1" applyFill="1" applyBorder="1" applyAlignment="1" applyProtection="1" quotePrefix="1">
      <alignment horizontal="center"/>
      <protection locked="0"/>
    </xf>
    <xf numFmtId="0" fontId="7" fillId="0" borderId="41" xfId="19" applyFont="1" applyFill="1" applyBorder="1" applyAlignment="1" applyProtection="1" quotePrefix="1">
      <alignment horizontal="center"/>
      <protection locked="0"/>
    </xf>
    <xf numFmtId="0" fontId="7" fillId="0" borderId="8" xfId="19" applyFont="1" applyFill="1" applyBorder="1" applyProtection="1" quotePrefix="1">
      <alignment/>
      <protection locked="0"/>
    </xf>
    <xf numFmtId="0" fontId="7" fillId="0" borderId="41" xfId="19" applyFont="1" applyFill="1" applyBorder="1" applyProtection="1" quotePrefix="1">
      <alignment/>
      <protection locked="0"/>
    </xf>
    <xf numFmtId="0" fontId="1" fillId="0" borderId="15" xfId="19" applyBorder="1">
      <alignment/>
      <protection/>
    </xf>
    <xf numFmtId="0" fontId="1" fillId="0" borderId="16" xfId="19" applyBorder="1">
      <alignment/>
      <protection/>
    </xf>
    <xf numFmtId="0" fontId="1" fillId="0" borderId="18" xfId="19" applyBorder="1">
      <alignment/>
      <protection/>
    </xf>
    <xf numFmtId="0" fontId="1" fillId="0" borderId="16" xfId="19" applyFont="1" applyBorder="1">
      <alignment/>
      <protection/>
    </xf>
    <xf numFmtId="0" fontId="1" fillId="0" borderId="16" xfId="19" applyBorder="1" applyAlignment="1">
      <alignment horizontal="centerContinuous"/>
      <protection/>
    </xf>
    <xf numFmtId="0" fontId="1" fillId="0" borderId="18" xfId="19" applyBorder="1" applyAlignment="1">
      <alignment horizontal="centerContinuous"/>
      <protection/>
    </xf>
    <xf numFmtId="0" fontId="1" fillId="0" borderId="42" xfId="19" applyBorder="1" applyAlignment="1">
      <alignment horizontal="centerContinuous"/>
      <protection/>
    </xf>
    <xf numFmtId="0" fontId="1" fillId="0" borderId="9" xfId="19" applyBorder="1" applyAlignment="1">
      <alignment horizontal="centerContinuous"/>
      <protection/>
    </xf>
    <xf numFmtId="0" fontId="1" fillId="0" borderId="9" xfId="19" applyBorder="1">
      <alignment/>
      <protection/>
    </xf>
    <xf numFmtId="0" fontId="1" fillId="0" borderId="41" xfId="19" applyBorder="1">
      <alignment/>
      <protection/>
    </xf>
    <xf numFmtId="0" fontId="5" fillId="0" borderId="15" xfId="19" applyFont="1" applyBorder="1">
      <alignment/>
      <protection/>
    </xf>
    <xf numFmtId="0" fontId="4" fillId="0" borderId="43" xfId="19" applyFont="1" applyBorder="1" applyAlignment="1" applyProtection="1">
      <alignment horizontal="left"/>
      <protection locked="0"/>
    </xf>
    <xf numFmtId="0" fontId="4" fillId="0" borderId="43" xfId="19" applyFont="1" applyBorder="1" applyAlignment="1" applyProtection="1">
      <alignment horizontal="left" wrapText="1"/>
      <protection locked="0"/>
    </xf>
    <xf numFmtId="0" fontId="4" fillId="0" borderId="15" xfId="19" applyFont="1" applyBorder="1" applyAlignment="1" applyProtection="1">
      <alignment horizontal="left"/>
      <protection locked="0"/>
    </xf>
    <xf numFmtId="0" fontId="1" fillId="0" borderId="15" xfId="19" applyBorder="1" applyAlignment="1">
      <alignment horizontal="left"/>
      <protection/>
    </xf>
    <xf numFmtId="0" fontId="1" fillId="0" borderId="16" xfId="19" applyBorder="1" applyAlignment="1">
      <alignment horizontal="left"/>
      <protection/>
    </xf>
    <xf numFmtId="0" fontId="2" fillId="0" borderId="15" xfId="19" applyFont="1" applyFill="1" applyBorder="1" applyAlignment="1">
      <alignment horizontal="center"/>
      <protection/>
    </xf>
    <xf numFmtId="0" fontId="2" fillId="0" borderId="16" xfId="19" applyFont="1" applyFill="1" applyBorder="1" applyAlignment="1">
      <alignment horizontal="center"/>
      <protection/>
    </xf>
    <xf numFmtId="0" fontId="2" fillId="0" borderId="18" xfId="19" applyFont="1" applyFill="1" applyBorder="1" applyAlignment="1">
      <alignment horizontal="center"/>
      <protection/>
    </xf>
    <xf numFmtId="0" fontId="6" fillId="2" borderId="0" xfId="19" applyFont="1" applyFill="1" applyProtection="1">
      <alignment/>
      <protection locked="0"/>
    </xf>
    <xf numFmtId="0" fontId="4" fillId="2" borderId="44" xfId="19" applyFont="1" applyFill="1" applyBorder="1" applyAlignment="1" applyProtection="1">
      <alignment wrapText="1"/>
      <protection locked="0"/>
    </xf>
    <xf numFmtId="0" fontId="4" fillId="2" borderId="45" xfId="19" applyFont="1" applyFill="1" applyBorder="1" applyAlignment="1" applyProtection="1">
      <alignment wrapText="1"/>
      <protection locked="0"/>
    </xf>
    <xf numFmtId="0" fontId="4" fillId="2" borderId="44" xfId="19" applyFont="1" applyFill="1" applyBorder="1" applyProtection="1">
      <alignment/>
      <protection locked="0"/>
    </xf>
    <xf numFmtId="0" fontId="4" fillId="2" borderId="45" xfId="19" applyFont="1" applyFill="1" applyBorder="1" applyProtection="1">
      <alignment/>
      <protection locked="0"/>
    </xf>
    <xf numFmtId="0" fontId="7" fillId="2" borderId="3" xfId="19" applyFont="1" applyFill="1" applyBorder="1" applyProtection="1" quotePrefix="1">
      <alignment/>
      <protection locked="0"/>
    </xf>
    <xf numFmtId="0" fontId="8" fillId="2" borderId="4" xfId="19" applyFont="1" applyFill="1" applyBorder="1" applyProtection="1">
      <alignment/>
      <protection locked="0"/>
    </xf>
    <xf numFmtId="0" fontId="7" fillId="2" borderId="5" xfId="19" applyFont="1" applyFill="1" applyBorder="1" applyProtection="1" quotePrefix="1">
      <alignment/>
      <protection locked="0"/>
    </xf>
    <xf numFmtId="0" fontId="7" fillId="2" borderId="8" xfId="19" applyFont="1" applyFill="1" applyBorder="1" applyProtection="1" quotePrefix="1">
      <alignment/>
      <protection locked="0"/>
    </xf>
    <xf numFmtId="0" fontId="8" fillId="2" borderId="9" xfId="19" applyFont="1" applyFill="1" applyBorder="1" applyProtection="1">
      <alignment/>
      <protection locked="0"/>
    </xf>
    <xf numFmtId="0" fontId="7" fillId="2" borderId="10" xfId="19" applyFont="1" applyFill="1" applyBorder="1" applyProtection="1" quotePrefix="1">
      <alignment/>
      <protection locked="0"/>
    </xf>
    <xf numFmtId="0" fontId="7" fillId="2" borderId="4" xfId="19" applyFont="1" applyFill="1" applyBorder="1" applyProtection="1" quotePrefix="1">
      <alignment/>
      <protection locked="0"/>
    </xf>
    <xf numFmtId="0" fontId="7" fillId="2" borderId="9" xfId="19" applyFont="1" applyFill="1" applyBorder="1" applyProtection="1" quotePrefix="1">
      <alignment/>
      <protection locked="0"/>
    </xf>
    <xf numFmtId="0" fontId="7" fillId="2" borderId="11" xfId="19" applyFont="1" applyFill="1" applyBorder="1" applyProtection="1" quotePrefix="1">
      <alignment/>
      <protection locked="0"/>
    </xf>
    <xf numFmtId="0" fontId="7" fillId="0" borderId="3" xfId="19" applyFont="1" applyFill="1" applyBorder="1" applyProtection="1" quotePrefix="1">
      <alignment/>
      <protection locked="0"/>
    </xf>
    <xf numFmtId="0" fontId="9" fillId="0" borderId="9" xfId="19" applyFont="1" applyFill="1" applyBorder="1" applyProtection="1" quotePrefix="1">
      <alignment/>
      <protection locked="0"/>
    </xf>
    <xf numFmtId="0" fontId="8" fillId="0" borderId="42" xfId="19" applyFont="1" applyBorder="1" applyProtection="1" quotePrefix="1">
      <alignment/>
      <protection locked="0"/>
    </xf>
    <xf numFmtId="0" fontId="8" fillId="0" borderId="9" xfId="19" applyFont="1" applyBorder="1" applyProtection="1">
      <alignment/>
      <protection locked="0"/>
    </xf>
    <xf numFmtId="0" fontId="8" fillId="0" borderId="41" xfId="19" applyFont="1" applyBorder="1" applyProtection="1" quotePrefix="1">
      <alignment/>
      <protection locked="0"/>
    </xf>
    <xf numFmtId="0" fontId="4" fillId="2" borderId="45" xfId="19" applyFont="1" applyFill="1" applyBorder="1" applyProtection="1">
      <alignment/>
      <protection locked="0"/>
    </xf>
    <xf numFmtId="0" fontId="7" fillId="0" borderId="46" xfId="19" applyFont="1" applyFill="1" applyBorder="1" applyProtection="1" quotePrefix="1">
      <alignment/>
      <protection locked="0"/>
    </xf>
    <xf numFmtId="0" fontId="7" fillId="0" borderId="47" xfId="19" applyFont="1" applyFill="1" applyBorder="1" applyProtection="1" quotePrefix="1">
      <alignment/>
      <protection locked="0"/>
    </xf>
    <xf numFmtId="0" fontId="7" fillId="0" borderId="46" xfId="19" applyFont="1" applyFill="1" applyBorder="1" applyAlignment="1" applyProtection="1" quotePrefix="1">
      <alignment horizontal="center"/>
      <protection locked="0"/>
    </xf>
    <xf numFmtId="0" fontId="7" fillId="0" borderId="47" xfId="19" applyFont="1" applyFill="1" applyBorder="1" applyAlignment="1" applyProtection="1" quotePrefix="1">
      <alignment horizontal="center"/>
      <protection locked="0"/>
    </xf>
    <xf numFmtId="0" fontId="7" fillId="0" borderId="38" xfId="19" applyFont="1" applyFill="1" applyBorder="1">
      <alignment/>
      <protection/>
    </xf>
    <xf numFmtId="0" fontId="0" fillId="0" borderId="19" xfId="19" applyFont="1" applyBorder="1" quotePrefix="1">
      <alignment/>
      <protection/>
    </xf>
    <xf numFmtId="0" fontId="0" fillId="0" borderId="35" xfId="19" applyFont="1" applyBorder="1" quotePrefix="1">
      <alignment/>
      <protection/>
    </xf>
    <xf numFmtId="0" fontId="0" fillId="0" borderId="7" xfId="19" applyFont="1" applyBorder="1" quotePrefix="1">
      <alignment/>
      <protection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9" xfId="0" applyFont="1" applyBorder="1" applyAlignment="1" applyProtection="1">
      <alignment/>
      <protection/>
    </xf>
    <xf numFmtId="0" fontId="2" fillId="0" borderId="44" xfId="0" applyFont="1" applyBorder="1" applyAlignment="1">
      <alignment horizontal="left"/>
    </xf>
    <xf numFmtId="0" fontId="4" fillId="0" borderId="21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4" fillId="0" borderId="21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/>
    </xf>
    <xf numFmtId="0" fontId="7" fillId="0" borderId="29" xfId="0" applyFont="1" applyBorder="1" applyAlignment="1">
      <alignment/>
    </xf>
    <xf numFmtId="0" fontId="4" fillId="0" borderId="37" xfId="0" applyFont="1" applyBorder="1" applyAlignment="1" applyProtection="1">
      <alignment/>
      <protection locked="0"/>
    </xf>
    <xf numFmtId="0" fontId="7" fillId="2" borderId="29" xfId="0" applyFont="1" applyFill="1" applyBorder="1" applyAlignment="1" applyProtection="1">
      <alignment horizontal="left"/>
      <protection locked="0"/>
    </xf>
    <xf numFmtId="0" fontId="2" fillId="2" borderId="37" xfId="0" applyFont="1" applyFill="1" applyBorder="1" applyAlignment="1" applyProtection="1">
      <alignment horizontal="center"/>
      <protection/>
    </xf>
    <xf numFmtId="0" fontId="2" fillId="2" borderId="23" xfId="0" applyFont="1" applyFill="1" applyBorder="1" applyAlignment="1" applyProtection="1">
      <alignment horizontal="center"/>
      <protection/>
    </xf>
    <xf numFmtId="0" fontId="2" fillId="2" borderId="29" xfId="0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>
      <alignment/>
    </xf>
    <xf numFmtId="0" fontId="4" fillId="0" borderId="23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2" borderId="23" xfId="0" applyFont="1" applyFill="1" applyBorder="1" applyAlignment="1" applyProtection="1">
      <alignment/>
      <protection/>
    </xf>
    <xf numFmtId="0" fontId="2" fillId="2" borderId="23" xfId="0" applyFont="1" applyFill="1" applyBorder="1" applyAlignment="1" applyProtection="1">
      <alignment/>
      <protection/>
    </xf>
    <xf numFmtId="0" fontId="4" fillId="2" borderId="29" xfId="0" applyFont="1" applyFill="1" applyBorder="1" applyAlignment="1" applyProtection="1">
      <alignment/>
      <protection/>
    </xf>
    <xf numFmtId="0" fontId="4" fillId="2" borderId="29" xfId="0" applyFont="1" applyFill="1" applyBorder="1" applyAlignment="1" applyProtection="1">
      <alignment horizontal="center"/>
      <protection/>
    </xf>
    <xf numFmtId="0" fontId="4" fillId="2" borderId="37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51" xfId="0" applyFont="1" applyBorder="1" applyAlignment="1">
      <alignment horizontal="center"/>
    </xf>
    <xf numFmtId="0" fontId="4" fillId="2" borderId="52" xfId="0" applyFont="1" applyFill="1" applyBorder="1" applyAlignment="1" applyProtection="1">
      <alignment/>
      <protection locked="0"/>
    </xf>
    <xf numFmtId="0" fontId="4" fillId="0" borderId="53" xfId="0" applyFont="1" applyBorder="1" applyAlignment="1">
      <alignment/>
    </xf>
    <xf numFmtId="0" fontId="7" fillId="2" borderId="52" xfId="0" applyFont="1" applyFill="1" applyBorder="1" applyAlignment="1" applyProtection="1">
      <alignment horizontal="left"/>
      <protection locked="0"/>
    </xf>
    <xf numFmtId="0" fontId="4" fillId="0" borderId="52" xfId="0" applyFont="1" applyBorder="1" applyAlignment="1">
      <alignment/>
    </xf>
    <xf numFmtId="0" fontId="2" fillId="0" borderId="0" xfId="0" applyFont="1" applyAlignment="1">
      <alignment horizontal="center"/>
    </xf>
    <xf numFmtId="0" fontId="4" fillId="2" borderId="53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46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4" fillId="2" borderId="54" xfId="0" applyFont="1" applyFill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/>
    </xf>
    <xf numFmtId="0" fontId="7" fillId="0" borderId="30" xfId="0" applyFont="1" applyBorder="1" applyAlignment="1">
      <alignment/>
    </xf>
    <xf numFmtId="0" fontId="4" fillId="0" borderId="38" xfId="0" applyFont="1" applyBorder="1" applyAlignment="1" applyProtection="1">
      <alignment/>
      <protection locked="0"/>
    </xf>
    <xf numFmtId="0" fontId="7" fillId="2" borderId="30" xfId="0" applyFont="1" applyFill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2" borderId="38" xfId="0" applyFont="1" applyFill="1" applyBorder="1" applyAlignment="1" applyProtection="1">
      <alignment horizontal="center"/>
      <protection/>
    </xf>
    <xf numFmtId="0" fontId="2" fillId="2" borderId="26" xfId="0" applyFont="1" applyFill="1" applyBorder="1" applyAlignment="1" applyProtection="1">
      <alignment horizontal="center"/>
      <protection/>
    </xf>
    <xf numFmtId="0" fontId="2" fillId="2" borderId="47" xfId="0" applyFont="1" applyFill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7" fillId="0" borderId="4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5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57" xfId="0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 quotePrefix="1">
      <alignment horizontal="center"/>
      <protection/>
    </xf>
    <xf numFmtId="0" fontId="8" fillId="0" borderId="58" xfId="0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/>
      <protection/>
    </xf>
    <xf numFmtId="0" fontId="4" fillId="2" borderId="23" xfId="0" applyFont="1" applyFill="1" applyBorder="1" applyAlignment="1" applyProtection="1">
      <alignment/>
      <protection locked="0"/>
    </xf>
    <xf numFmtId="0" fontId="8" fillId="0" borderId="23" xfId="0" applyFont="1" applyBorder="1" applyAlignment="1">
      <alignment horizontal="center"/>
    </xf>
    <xf numFmtId="0" fontId="4" fillId="2" borderId="46" xfId="0" applyFont="1" applyFill="1" applyBorder="1" applyAlignment="1" applyProtection="1">
      <alignment/>
      <protection locked="0"/>
    </xf>
    <xf numFmtId="0" fontId="7" fillId="0" borderId="27" xfId="0" applyFont="1" applyBorder="1" applyAlignment="1">
      <alignment/>
    </xf>
    <xf numFmtId="0" fontId="7" fillId="0" borderId="59" xfId="0" applyFont="1" applyBorder="1" applyAlignment="1">
      <alignment/>
    </xf>
    <xf numFmtId="0" fontId="8" fillId="0" borderId="57" xfId="0" applyFont="1" applyBorder="1" applyAlignment="1" applyProtection="1">
      <alignment/>
      <protection/>
    </xf>
    <xf numFmtId="0" fontId="7" fillId="0" borderId="27" xfId="0" applyFont="1" applyBorder="1" applyAlignment="1" applyProtection="1" quotePrefix="1">
      <alignment horizontal="center"/>
      <protection/>
    </xf>
    <xf numFmtId="0" fontId="8" fillId="0" borderId="58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7" xfId="0" applyFont="1" applyBorder="1" applyAlignment="1" applyProtection="1" quotePrefix="1">
      <alignment horizontal="center"/>
      <protection/>
    </xf>
    <xf numFmtId="1" fontId="4" fillId="0" borderId="27" xfId="0" applyNumberFormat="1" applyFont="1" applyBorder="1" applyAlignment="1" applyProtection="1" quotePrefix="1">
      <alignment/>
      <protection/>
    </xf>
    <xf numFmtId="1" fontId="7" fillId="0" borderId="27" xfId="0" applyNumberFormat="1" applyFont="1" applyBorder="1" applyAlignment="1" applyProtection="1" quotePrefix="1">
      <alignment/>
      <protection/>
    </xf>
    <xf numFmtId="0" fontId="4" fillId="2" borderId="37" xfId="0" applyFont="1" applyFill="1" applyBorder="1" applyAlignment="1" applyProtection="1">
      <alignment/>
      <protection locked="0"/>
    </xf>
    <xf numFmtId="0" fontId="2" fillId="0" borderId="23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8" fillId="0" borderId="6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52" xfId="0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/>
      <protection/>
    </xf>
    <xf numFmtId="0" fontId="8" fillId="0" borderId="60" xfId="0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8" fillId="0" borderId="52" xfId="0" applyFont="1" applyBorder="1" applyAlignment="1" applyProtection="1">
      <alignment/>
      <protection/>
    </xf>
    <xf numFmtId="0" fontId="7" fillId="0" borderId="23" xfId="0" applyFont="1" applyBorder="1" applyAlignment="1">
      <alignment/>
    </xf>
    <xf numFmtId="0" fontId="7" fillId="0" borderId="23" xfId="0" applyFont="1" applyBorder="1" applyAlignment="1" applyProtection="1">
      <alignment/>
      <protection/>
    </xf>
    <xf numFmtId="0" fontId="7" fillId="0" borderId="23" xfId="0" applyFont="1" applyBorder="1" applyAlignment="1" applyProtection="1" quotePrefix="1">
      <alignment horizontal="center"/>
      <protection/>
    </xf>
    <xf numFmtId="1" fontId="4" fillId="0" borderId="23" xfId="0" applyNumberFormat="1" applyFont="1" applyBorder="1" applyAlignment="1" applyProtection="1" quotePrefix="1">
      <alignment/>
      <protection/>
    </xf>
    <xf numFmtId="1" fontId="7" fillId="0" borderId="23" xfId="0" applyNumberFormat="1" applyFont="1" applyBorder="1" applyAlignment="1" applyProtection="1" quotePrefix="1">
      <alignment/>
      <protection/>
    </xf>
    <xf numFmtId="0" fontId="4" fillId="2" borderId="61" xfId="0" applyFont="1" applyFill="1" applyBorder="1" applyAlignment="1" applyProtection="1">
      <alignment/>
      <protection locked="0"/>
    </xf>
    <xf numFmtId="0" fontId="2" fillId="0" borderId="27" xfId="0" applyFont="1" applyBorder="1" applyAlignment="1">
      <alignment horizontal="center"/>
    </xf>
    <xf numFmtId="0" fontId="4" fillId="2" borderId="56" xfId="0" applyFont="1" applyFill="1" applyBorder="1" applyAlignment="1" applyProtection="1">
      <alignment/>
      <protection locked="0"/>
    </xf>
    <xf numFmtId="0" fontId="8" fillId="0" borderId="42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 quotePrefix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2" borderId="26" xfId="0" applyFont="1" applyFill="1" applyBorder="1" applyAlignment="1" applyProtection="1">
      <alignment/>
      <protection locked="0"/>
    </xf>
    <xf numFmtId="0" fontId="8" fillId="0" borderId="26" xfId="0" applyFont="1" applyBorder="1" applyAlignment="1">
      <alignment horizontal="center"/>
    </xf>
    <xf numFmtId="0" fontId="4" fillId="2" borderId="47" xfId="0" applyFont="1" applyFill="1" applyBorder="1" applyAlignment="1" applyProtection="1">
      <alignment/>
      <protection locked="0"/>
    </xf>
    <xf numFmtId="0" fontId="7" fillId="0" borderId="40" xfId="0" applyFont="1" applyBorder="1" applyAlignment="1">
      <alignment/>
    </xf>
    <xf numFmtId="0" fontId="8" fillId="0" borderId="42" xfId="0" applyFont="1" applyBorder="1" applyAlignment="1">
      <alignment/>
    </xf>
    <xf numFmtId="0" fontId="7" fillId="0" borderId="9" xfId="0" applyFont="1" applyBorder="1" applyAlignment="1" applyProtection="1" quotePrefix="1">
      <alignment horizontal="center"/>
      <protection/>
    </xf>
    <xf numFmtId="0" fontId="8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 applyProtection="1" quotePrefix="1">
      <alignment horizontal="center"/>
      <protection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4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0" xfId="0" applyFont="1" applyAlignment="1">
      <alignment/>
    </xf>
    <xf numFmtId="0" fontId="4" fillId="2" borderId="59" xfId="0" applyFont="1" applyFill="1" applyBorder="1" applyAlignment="1" applyProtection="1">
      <alignment/>
      <protection locked="0"/>
    </xf>
    <xf numFmtId="0" fontId="8" fillId="0" borderId="60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4" fillId="0" borderId="53" xfId="0" applyFont="1" applyBorder="1" applyAlignment="1" applyProtection="1">
      <alignment/>
      <protection locked="0"/>
    </xf>
    <xf numFmtId="0" fontId="4" fillId="0" borderId="0" xfId="0" applyFont="1" applyBorder="1" applyAlignment="1" quotePrefix="1">
      <alignment/>
    </xf>
    <xf numFmtId="0" fontId="4" fillId="2" borderId="53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8" fillId="0" borderId="49" xfId="0" applyFont="1" applyBorder="1" applyAlignment="1" applyProtection="1">
      <alignment/>
      <protection/>
    </xf>
    <xf numFmtId="0" fontId="7" fillId="0" borderId="23" xfId="0" applyFont="1" applyBorder="1" applyAlignment="1" applyProtection="1" quotePrefix="1">
      <alignment horizontal="center"/>
      <protection/>
    </xf>
    <xf numFmtId="0" fontId="8" fillId="0" borderId="29" xfId="0" applyFont="1" applyBorder="1" applyAlignment="1" applyProtection="1">
      <alignment/>
      <protection/>
    </xf>
    <xf numFmtId="0" fontId="4" fillId="0" borderId="37" xfId="0" applyFont="1" applyBorder="1" applyAlignment="1">
      <alignment/>
    </xf>
    <xf numFmtId="0" fontId="4" fillId="0" borderId="23" xfId="0" applyFont="1" applyBorder="1" applyAlignment="1" quotePrefix="1">
      <alignment/>
    </xf>
    <xf numFmtId="0" fontId="4" fillId="0" borderId="23" xfId="0" applyFont="1" applyBorder="1" applyAlignment="1">
      <alignment/>
    </xf>
    <xf numFmtId="0" fontId="8" fillId="0" borderId="4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9" xfId="0" applyFont="1" applyBorder="1" applyAlignment="1" applyProtection="1" quotePrefix="1">
      <alignment horizontal="center"/>
      <protection/>
    </xf>
    <xf numFmtId="0" fontId="4" fillId="2" borderId="8" xfId="0" applyFont="1" applyFill="1" applyBorder="1" applyAlignment="1" applyProtection="1">
      <alignment/>
      <protection locked="0"/>
    </xf>
    <xf numFmtId="0" fontId="2" fillId="0" borderId="9" xfId="0" applyFont="1" applyBorder="1" applyAlignment="1">
      <alignment horizontal="center"/>
    </xf>
    <xf numFmtId="0" fontId="4" fillId="2" borderId="41" xfId="0" applyFont="1" applyFill="1" applyBorder="1" applyAlignment="1" applyProtection="1">
      <alignment/>
      <protection locked="0"/>
    </xf>
    <xf numFmtId="0" fontId="7" fillId="0" borderId="9" xfId="0" applyFont="1" applyBorder="1" applyAlignment="1" quotePrefix="1">
      <alignment horizontal="center"/>
    </xf>
    <xf numFmtId="0" fontId="8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 applyProtection="1">
      <alignment/>
      <protection/>
    </xf>
    <xf numFmtId="0" fontId="4" fillId="0" borderId="9" xfId="0" applyFont="1" applyBorder="1" applyAlignment="1" quotePrefix="1">
      <alignment/>
    </xf>
    <xf numFmtId="0" fontId="8" fillId="0" borderId="9" xfId="0" applyFont="1" applyBorder="1" applyAlignment="1">
      <alignment horizontal="center"/>
    </xf>
    <xf numFmtId="0" fontId="8" fillId="0" borderId="57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 quotePrefix="1">
      <alignment horizontal="center"/>
      <protection/>
    </xf>
    <xf numFmtId="0" fontId="8" fillId="0" borderId="58" xfId="0" applyFont="1" applyFill="1" applyBorder="1" applyAlignment="1" applyProtection="1">
      <alignment/>
      <protection/>
    </xf>
    <xf numFmtId="0" fontId="8" fillId="0" borderId="6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8" fillId="0" borderId="52" xfId="0" applyFont="1" applyFill="1" applyBorder="1" applyAlignment="1" applyProtection="1">
      <alignment/>
      <protection/>
    </xf>
    <xf numFmtId="0" fontId="8" fillId="0" borderId="42" xfId="0" applyFont="1" applyBorder="1" applyAlignment="1">
      <alignment/>
    </xf>
    <xf numFmtId="0" fontId="7" fillId="0" borderId="9" xfId="0" applyFont="1" applyBorder="1" applyAlignment="1" quotePrefix="1">
      <alignment horizontal="center"/>
    </xf>
    <xf numFmtId="0" fontId="8" fillId="0" borderId="9" xfId="0" applyFont="1" applyBorder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62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6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 applyProtection="1">
      <alignment horizontal="center"/>
      <protection/>
    </xf>
    <xf numFmtId="0" fontId="8" fillId="0" borderId="40" xfId="0" applyFont="1" applyBorder="1" applyAlignment="1">
      <alignment/>
    </xf>
    <xf numFmtId="0" fontId="2" fillId="0" borderId="62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8" fillId="0" borderId="40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7" fillId="0" borderId="40" xfId="0" applyFont="1" applyBorder="1" applyAlignment="1">
      <alignment horizontal="centerContinuous"/>
    </xf>
    <xf numFmtId="0" fontId="7" fillId="0" borderId="6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49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4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applyProtection="1">
      <alignment horizontal="center"/>
      <protection/>
    </xf>
    <xf numFmtId="0" fontId="8" fillId="0" borderId="46" xfId="0" applyFont="1" applyBorder="1" applyAlignment="1">
      <alignment/>
    </xf>
    <xf numFmtId="0" fontId="2" fillId="0" borderId="49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8" fillId="0" borderId="46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7" fillId="0" borderId="46" xfId="0" applyFont="1" applyBorder="1" applyAlignment="1">
      <alignment horizontal="centerContinuous"/>
    </xf>
    <xf numFmtId="0" fontId="8" fillId="0" borderId="24" xfId="0" applyFont="1" applyBorder="1" applyAlignment="1">
      <alignment/>
    </xf>
    <xf numFmtId="0" fontId="4" fillId="0" borderId="4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 applyProtection="1">
      <alignment horizontal="center"/>
      <protection/>
    </xf>
    <xf numFmtId="0" fontId="8" fillId="0" borderId="41" xfId="0" applyFont="1" applyBorder="1" applyAlignment="1">
      <alignment/>
    </xf>
    <xf numFmtId="0" fontId="2" fillId="0" borderId="42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41" xfId="0" applyFont="1" applyBorder="1" applyAlignment="1">
      <alignment horizontal="centerContinuous"/>
    </xf>
    <xf numFmtId="0" fontId="7" fillId="0" borderId="41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4" fillId="0" borderId="15" xfId="19" applyFont="1" applyBorder="1" applyAlignment="1" applyProtection="1">
      <alignment horizontal="left" wrapText="1"/>
      <protection locked="0"/>
    </xf>
    <xf numFmtId="0" fontId="2" fillId="0" borderId="17" xfId="19" applyFont="1" applyBorder="1" applyAlignment="1" applyProtection="1" quotePrefix="1">
      <alignment horizontal="center" vertical="center"/>
      <protection locked="0"/>
    </xf>
    <xf numFmtId="0" fontId="2" fillId="0" borderId="16" xfId="19" applyFont="1" applyBorder="1" applyAlignment="1" applyProtection="1" quotePrefix="1">
      <alignment horizontal="center" vertical="center"/>
      <protection locked="0"/>
    </xf>
    <xf numFmtId="0" fontId="2" fillId="0" borderId="18" xfId="19" applyFont="1" applyBorder="1" applyAlignment="1" applyProtection="1" quotePrefix="1">
      <alignment horizontal="center" vertical="center"/>
      <protection locked="0"/>
    </xf>
    <xf numFmtId="0" fontId="2" fillId="0" borderId="15" xfId="19" applyFont="1" applyBorder="1" applyAlignment="1">
      <alignment horizontal="center"/>
      <protection/>
    </xf>
    <xf numFmtId="0" fontId="2" fillId="0" borderId="16" xfId="19" applyFont="1" applyBorder="1" applyAlignment="1">
      <alignment horizontal="center"/>
      <protection/>
    </xf>
    <xf numFmtId="0" fontId="2" fillId="0" borderId="34" xfId="19" applyFont="1" applyBorder="1" applyAlignment="1">
      <alignment horizontal="center"/>
      <protection/>
    </xf>
    <xf numFmtId="0" fontId="2" fillId="0" borderId="17" xfId="19" applyFont="1" applyBorder="1" applyAlignment="1">
      <alignment horizontal="center"/>
      <protection/>
    </xf>
    <xf numFmtId="0" fontId="2" fillId="0" borderId="15" xfId="19" applyFont="1" applyBorder="1" applyAlignment="1" quotePrefix="1">
      <alignment horizontal="center"/>
      <protection/>
    </xf>
    <xf numFmtId="0" fontId="2" fillId="0" borderId="16" xfId="19" applyFont="1" applyBorder="1" applyAlignment="1" quotePrefix="1">
      <alignment horizontal="center"/>
      <protection/>
    </xf>
    <xf numFmtId="0" fontId="2" fillId="0" borderId="18" xfId="19" applyFont="1" applyBorder="1" applyAlignment="1" quotePrefix="1">
      <alignment horizontal="center"/>
      <protection/>
    </xf>
    <xf numFmtId="0" fontId="8" fillId="0" borderId="33" xfId="19" applyFont="1" applyBorder="1" applyAlignment="1" applyProtection="1" quotePrefix="1">
      <alignment horizontal="center"/>
      <protection locked="0"/>
    </xf>
    <xf numFmtId="0" fontId="8" fillId="0" borderId="4" xfId="19" applyFont="1" applyBorder="1" applyAlignment="1" applyProtection="1" quotePrefix="1">
      <alignment horizontal="center"/>
      <protection locked="0"/>
    </xf>
    <xf numFmtId="0" fontId="8" fillId="0" borderId="32" xfId="19" applyFont="1" applyBorder="1" applyAlignment="1" applyProtection="1" quotePrefix="1">
      <alignment horizontal="center"/>
      <protection locked="0"/>
    </xf>
    <xf numFmtId="0" fontId="8" fillId="0" borderId="33" xfId="19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2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2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2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3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3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3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3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4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4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5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5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5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5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5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5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5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5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6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6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6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6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6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6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7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7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7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7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7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7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7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8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8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8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8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8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8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8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8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9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9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9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9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9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9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9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10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10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10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11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11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11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11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11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11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11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12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12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12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12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12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12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12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12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13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13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13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13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13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13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4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4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4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4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4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4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4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5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5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5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5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5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5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5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5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6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6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6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6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6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6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7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7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7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7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7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7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8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8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8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8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8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8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8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8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9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9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9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9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9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9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9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9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20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20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20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20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20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20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21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21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21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21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21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21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21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22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22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22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22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22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22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22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22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23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23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23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23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23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23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23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24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24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24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24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24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24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25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25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25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25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25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25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25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25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26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26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26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26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26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26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26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26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27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27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27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27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27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27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8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8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8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8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8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8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8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9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9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9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9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9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9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9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9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30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30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30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30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30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30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30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31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31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31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31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31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31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32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32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32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32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32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32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32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32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33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33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33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33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33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33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33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33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34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34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35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35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36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36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36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36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36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36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36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36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37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37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37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37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37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37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37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38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38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38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38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38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38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39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39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39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39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39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39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39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40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40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40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40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40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40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40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40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41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41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41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41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41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41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42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42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42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42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42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42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42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43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43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43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43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43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43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43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43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44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44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44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44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44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44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44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45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45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45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46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46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46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46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46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46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46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47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47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47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47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47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47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47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47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48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48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48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48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48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48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49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49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49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49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49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49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49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50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50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50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50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50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50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50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50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51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51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51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51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51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5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51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52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52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52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52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52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52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53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53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53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53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53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53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53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53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54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54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54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54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54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54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54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54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55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55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55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55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55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55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56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56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56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56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56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56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56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57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57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57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57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57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57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57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57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58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58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58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58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58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58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58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59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59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59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59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59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59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60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60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60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60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60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60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60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60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61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61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61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61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61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61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61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61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62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62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62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62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62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62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63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63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63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63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63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63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63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64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64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64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64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64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64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64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64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65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65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65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65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65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65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65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66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66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66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66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66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66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67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67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67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67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67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67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67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67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68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68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68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68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68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68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68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68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69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6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69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6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6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6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7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Ranglistenturniere\RASTE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er Schiri"/>
      <sheetName val="6 er Raster"/>
    </sheetNames>
    <definedNames>
      <definedName name="sortieren6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76"/>
  <sheetViews>
    <sheetView showGridLines="0" tabSelected="1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76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426" t="s">
        <v>14</v>
      </c>
      <c r="AH3" s="427"/>
      <c r="AI3" s="428"/>
      <c r="AJ3" s="429" t="s">
        <v>15</v>
      </c>
      <c r="AK3" s="427"/>
      <c r="AL3" s="427"/>
      <c r="AM3" s="430" t="s">
        <v>16</v>
      </c>
      <c r="AN3" s="431"/>
      <c r="AO3" s="432"/>
    </row>
    <row r="4" spans="1:41" ht="13.5" customHeight="1">
      <c r="A4" s="12">
        <v>1</v>
      </c>
      <c r="B4" s="159" t="s">
        <v>86</v>
      </c>
      <c r="C4" s="163"/>
      <c r="D4" s="164"/>
      <c r="E4" s="165"/>
      <c r="F4" s="13">
        <f>$O$58</f>
        <v>2</v>
      </c>
      <c r="G4" s="14" t="s">
        <v>17</v>
      </c>
      <c r="H4" s="15">
        <f>$Q$58</f>
        <v>3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0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1</v>
      </c>
      <c r="U4" s="13">
        <f>$AM$36</f>
        <v>3</v>
      </c>
      <c r="V4" s="14" t="s">
        <v>17</v>
      </c>
      <c r="W4" s="15">
        <f>$AO$36</f>
        <v>2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0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8</v>
      </c>
      <c r="AH4" s="14" t="s">
        <v>17</v>
      </c>
      <c r="AI4" s="17">
        <f>SUM(AF5,AC5,Z5,W5,T5,Q5,N5,K5,H5)</f>
        <v>1</v>
      </c>
      <c r="AJ4" s="18">
        <f>SUM(AD4,AA4,X4,U4,R4,O4,L4,I4,F4)</f>
        <v>26</v>
      </c>
      <c r="AK4" s="14" t="s">
        <v>17</v>
      </c>
      <c r="AL4" s="17">
        <f>SUM(AF4,AC4,Z4,W4,T4,Q4,N4,K4,H4)</f>
        <v>6</v>
      </c>
      <c r="AM4" s="433"/>
      <c r="AN4" s="434"/>
      <c r="AO4" s="435"/>
    </row>
    <row r="5" spans="1:41" ht="13.5" customHeight="1" thickBot="1">
      <c r="A5" s="19"/>
      <c r="B5" s="160" t="s">
        <v>87</v>
      </c>
      <c r="C5" s="166"/>
      <c r="D5" s="167"/>
      <c r="E5" s="168"/>
      <c r="F5" s="20">
        <f>IF(F4=3,1,0)</f>
        <v>0</v>
      </c>
      <c r="G5" s="21" t="s">
        <v>17</v>
      </c>
      <c r="H5" s="22">
        <f>IF(H4=3,1,0)</f>
        <v>1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88</v>
      </c>
      <c r="C6" s="13">
        <f>$Q$58</f>
        <v>3</v>
      </c>
      <c r="D6" s="14" t="s">
        <v>17</v>
      </c>
      <c r="E6" s="15">
        <f>$O$58</f>
        <v>2</v>
      </c>
      <c r="F6" s="163"/>
      <c r="G6" s="169"/>
      <c r="H6" s="165"/>
      <c r="I6" s="172">
        <f>$O$50</f>
        <v>3</v>
      </c>
      <c r="J6" s="14" t="s">
        <v>17</v>
      </c>
      <c r="K6" s="15">
        <f>$Q$50</f>
        <v>0</v>
      </c>
      <c r="L6" s="13">
        <f>$AM$41</f>
        <v>3</v>
      </c>
      <c r="M6" s="14" t="s">
        <v>17</v>
      </c>
      <c r="N6" s="15">
        <f>$AO$41</f>
        <v>0</v>
      </c>
      <c r="O6" s="13">
        <f>$O$43</f>
        <v>3</v>
      </c>
      <c r="P6" s="14" t="s">
        <v>17</v>
      </c>
      <c r="Q6" s="15">
        <f>$Q$43</f>
        <v>0</v>
      </c>
      <c r="R6" s="13">
        <f>$AM$35</f>
        <v>3</v>
      </c>
      <c r="S6" s="14" t="s">
        <v>17</v>
      </c>
      <c r="T6" s="15">
        <f>$AO$35</f>
        <v>0</v>
      </c>
      <c r="U6" s="13">
        <f>$O$35</f>
        <v>3</v>
      </c>
      <c r="V6" s="14" t="s">
        <v>17</v>
      </c>
      <c r="W6" s="15">
        <f>$Q$35</f>
        <v>0</v>
      </c>
      <c r="X6" s="13">
        <f>$AM$29</f>
        <v>3</v>
      </c>
      <c r="Y6" s="14" t="s">
        <v>17</v>
      </c>
      <c r="Z6" s="15">
        <f>$AO$29</f>
        <v>0</v>
      </c>
      <c r="AA6" s="13">
        <f>$O$27</f>
        <v>3</v>
      </c>
      <c r="AB6" s="14" t="s">
        <v>17</v>
      </c>
      <c r="AC6" s="15">
        <f>$Q$27</f>
        <v>0</v>
      </c>
      <c r="AD6" s="13">
        <f>$AM$47</f>
        <v>3</v>
      </c>
      <c r="AE6" s="14" t="s">
        <v>17</v>
      </c>
      <c r="AF6" s="16">
        <f>$AO$47</f>
        <v>0</v>
      </c>
      <c r="AG6" s="28">
        <f>SUM(AD7,AA7,X7,U7,R7,O7,L7,I7,C7)</f>
        <v>9</v>
      </c>
      <c r="AH6" s="14" t="s">
        <v>17</v>
      </c>
      <c r="AI6" s="29">
        <f>SUM(AF7,AC7,Z7,W7,T7,Q7,N7,K7,E7)</f>
        <v>0</v>
      </c>
      <c r="AJ6" s="18">
        <f>SUM(AD6,AA6,X6,U6,R6,O6,L6,I6,C6)</f>
        <v>27</v>
      </c>
      <c r="AK6" s="14" t="s">
        <v>17</v>
      </c>
      <c r="AL6" s="17">
        <f>SUM(AF6,AC6,Z6,W6,T6,Q6,N6,K6,E6)</f>
        <v>2</v>
      </c>
      <c r="AM6" s="433"/>
      <c r="AN6" s="434"/>
      <c r="AO6" s="435"/>
    </row>
    <row r="7" spans="1:41" ht="13.5" customHeight="1" thickBot="1">
      <c r="A7" s="19"/>
      <c r="B7" s="162" t="s">
        <v>83</v>
      </c>
      <c r="C7" s="20">
        <f>IF(C6=3,1,0)</f>
        <v>1</v>
      </c>
      <c r="D7" s="23"/>
      <c r="E7" s="23">
        <f>IF(E6=3,1,0)</f>
        <v>0</v>
      </c>
      <c r="F7" s="166"/>
      <c r="G7" s="170"/>
      <c r="H7" s="168"/>
      <c r="I7" s="173">
        <f>IF(I6=3,1,0)</f>
        <v>1</v>
      </c>
      <c r="J7" s="23"/>
      <c r="K7" s="23">
        <f>IF(K6=3,1,0)</f>
        <v>0</v>
      </c>
      <c r="L7" s="20">
        <f>IF(L6=3,1,0)</f>
        <v>1</v>
      </c>
      <c r="M7" s="23"/>
      <c r="N7" s="23">
        <f>IF(N6=3,1,0)</f>
        <v>0</v>
      </c>
      <c r="O7" s="20">
        <f>IF(O6=3,1,0)</f>
        <v>1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1</v>
      </c>
      <c r="V7" s="23"/>
      <c r="W7" s="23">
        <f>IF(W6=3,1,0)</f>
        <v>0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93</v>
      </c>
      <c r="C8" s="13">
        <f>$AO$48</f>
        <v>0</v>
      </c>
      <c r="D8" s="14" t="s">
        <v>17</v>
      </c>
      <c r="E8" s="15">
        <f>$AM$48</f>
        <v>3</v>
      </c>
      <c r="F8" s="13">
        <f>$Q$50</f>
        <v>0</v>
      </c>
      <c r="G8" s="14" t="s">
        <v>17</v>
      </c>
      <c r="H8" s="15">
        <f>$O$50</f>
        <v>3</v>
      </c>
      <c r="I8" s="163"/>
      <c r="J8" s="169"/>
      <c r="K8" s="165"/>
      <c r="L8" s="13">
        <f>$O$44</f>
        <v>3</v>
      </c>
      <c r="M8" s="14" t="s">
        <v>17</v>
      </c>
      <c r="N8" s="15">
        <f>$Q$44</f>
        <v>1</v>
      </c>
      <c r="O8" s="13">
        <f>$AM$34</f>
        <v>3</v>
      </c>
      <c r="P8" s="14" t="s">
        <v>17</v>
      </c>
      <c r="Q8" s="15">
        <f>$AO$34</f>
        <v>0</v>
      </c>
      <c r="R8" s="13">
        <f>$O$36</f>
        <v>3</v>
      </c>
      <c r="S8" s="14" t="s">
        <v>17</v>
      </c>
      <c r="T8" s="15">
        <f>$Q$36</f>
        <v>0</v>
      </c>
      <c r="U8" s="13">
        <f>$AM$28</f>
        <v>2</v>
      </c>
      <c r="V8" s="14" t="s">
        <v>17</v>
      </c>
      <c r="W8" s="15">
        <f>$AO$28</f>
        <v>3</v>
      </c>
      <c r="X8" s="13">
        <f>$O$28</f>
        <v>3</v>
      </c>
      <c r="Y8" s="14" t="s">
        <v>17</v>
      </c>
      <c r="Z8" s="15">
        <f>$Q$28</f>
        <v>1</v>
      </c>
      <c r="AA8" s="13">
        <f>$O$57</f>
        <v>3</v>
      </c>
      <c r="AB8" s="14" t="s">
        <v>17</v>
      </c>
      <c r="AC8" s="15">
        <f>$Q$57</f>
        <v>0</v>
      </c>
      <c r="AD8" s="13">
        <f>$AM$40</f>
        <v>3</v>
      </c>
      <c r="AE8" s="14" t="s">
        <v>17</v>
      </c>
      <c r="AF8" s="15">
        <f>$AO$40</f>
        <v>0</v>
      </c>
      <c r="AG8" s="28">
        <f>SUM(AD9,AA9,X9,U9,R9,O9,L9,F9,C9)</f>
        <v>6</v>
      </c>
      <c r="AH8" s="14" t="s">
        <v>17</v>
      </c>
      <c r="AI8" s="29">
        <f>SUM(AF9,AC9,Z9,W9,T9,Q9,N9,H9,E9)</f>
        <v>3</v>
      </c>
      <c r="AJ8" s="18">
        <f>SUM(AD8,AA8,X8,U8,R8,O8,L8,F8,C8)</f>
        <v>20</v>
      </c>
      <c r="AK8" s="14" t="s">
        <v>17</v>
      </c>
      <c r="AL8" s="17">
        <f>SUM(AF8,AC8,Z8,W8,T8,Q8,N8,H8,E8)</f>
        <v>11</v>
      </c>
      <c r="AM8" s="436"/>
      <c r="AN8" s="434"/>
      <c r="AO8" s="435"/>
    </row>
    <row r="9" spans="1:41" ht="13.5" customHeight="1" thickBot="1">
      <c r="A9" s="19"/>
      <c r="B9" s="162" t="s">
        <v>94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6"/>
      <c r="J9" s="170"/>
      <c r="K9" s="168"/>
      <c r="L9" s="23">
        <f>IF(L8=3,1,0)</f>
        <v>1</v>
      </c>
      <c r="M9" s="23"/>
      <c r="N9" s="23">
        <f>IF(N8=3,1,0)</f>
        <v>0</v>
      </c>
      <c r="O9" s="20">
        <f>IF(O8=3,1,0)</f>
        <v>1</v>
      </c>
      <c r="P9" s="23"/>
      <c r="Q9" s="23">
        <f>IF(Q8=3,1,0)</f>
        <v>0</v>
      </c>
      <c r="R9" s="20">
        <f>IF(R8=3,1,0)</f>
        <v>1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1</v>
      </c>
      <c r="X9" s="20">
        <f>IF(X8=3,1,0)</f>
        <v>1</v>
      </c>
      <c r="Y9" s="23"/>
      <c r="Z9" s="23">
        <f>IF(Z8=3,1,0)</f>
        <v>0</v>
      </c>
      <c r="AA9" s="20">
        <f>IF(AA8=3,1,0)</f>
        <v>1</v>
      </c>
      <c r="AB9" s="23"/>
      <c r="AC9" s="23">
        <f>IF(AC8=3,1,0)</f>
        <v>0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101</v>
      </c>
      <c r="C10" s="13">
        <f>$Q$51</f>
        <v>0</v>
      </c>
      <c r="D10" s="14" t="s">
        <v>17</v>
      </c>
      <c r="E10" s="15">
        <f>$O$51</f>
        <v>3</v>
      </c>
      <c r="F10" s="13">
        <f>$AO$41</f>
        <v>0</v>
      </c>
      <c r="G10" s="14" t="s">
        <v>17</v>
      </c>
      <c r="H10" s="15">
        <f>$AM$41</f>
        <v>3</v>
      </c>
      <c r="I10" s="13">
        <f>$Q$44</f>
        <v>1</v>
      </c>
      <c r="J10" s="14" t="s">
        <v>17</v>
      </c>
      <c r="K10" s="15">
        <f>$O$44</f>
        <v>3</v>
      </c>
      <c r="L10" s="163"/>
      <c r="M10" s="169"/>
      <c r="N10" s="165"/>
      <c r="O10" s="13">
        <f>$O$37</f>
        <v>0</v>
      </c>
      <c r="P10" s="14" t="s">
        <v>17</v>
      </c>
      <c r="Q10" s="15">
        <f>$Q$37</f>
        <v>3</v>
      </c>
      <c r="R10" s="13">
        <f>$AM$27</f>
        <v>3</v>
      </c>
      <c r="S10" s="14" t="s">
        <v>17</v>
      </c>
      <c r="T10" s="15">
        <f>$AO$27</f>
        <v>1</v>
      </c>
      <c r="U10" s="13">
        <f>$O$29</f>
        <v>0</v>
      </c>
      <c r="V10" s="14" t="s">
        <v>17</v>
      </c>
      <c r="W10" s="15">
        <f>$Q$29</f>
        <v>3</v>
      </c>
      <c r="X10" s="13">
        <f>$O$56</f>
        <v>0</v>
      </c>
      <c r="Y10" s="14" t="s">
        <v>17</v>
      </c>
      <c r="Z10" s="15">
        <f>$Q$56</f>
        <v>3</v>
      </c>
      <c r="AA10" s="13">
        <f>$AM$49</f>
        <v>3</v>
      </c>
      <c r="AB10" s="14" t="s">
        <v>17</v>
      </c>
      <c r="AC10" s="15">
        <f>$AO$49</f>
        <v>1</v>
      </c>
      <c r="AD10" s="13">
        <f>$AM$33</f>
        <v>3</v>
      </c>
      <c r="AE10" s="14" t="s">
        <v>17</v>
      </c>
      <c r="AF10" s="15">
        <f>$AO$33</f>
        <v>1</v>
      </c>
      <c r="AG10" s="28">
        <f>SUM(AD11,AA11,X11,U11,R11,O11,I11,F11,C11)</f>
        <v>3</v>
      </c>
      <c r="AH10" s="14" t="s">
        <v>17</v>
      </c>
      <c r="AI10" s="29">
        <f>SUM(AF11,AC11,Z11,W11,T11,Q11,K11,H11,E11)</f>
        <v>6</v>
      </c>
      <c r="AJ10" s="18">
        <f>SUM(AD10,AA10,X10,U10,R10,O10,I10,F10,C10)</f>
        <v>10</v>
      </c>
      <c r="AK10" s="14" t="s">
        <v>17</v>
      </c>
      <c r="AL10" s="17">
        <f>SUM(AF10,AC10,Z10,W10,T10,Q10,K10,H10,E10)</f>
        <v>21</v>
      </c>
      <c r="AM10" s="433"/>
      <c r="AN10" s="434"/>
      <c r="AO10" s="435"/>
    </row>
    <row r="11" spans="1:41" ht="13.5" customHeight="1" thickBot="1">
      <c r="A11" s="19"/>
      <c r="B11" s="162" t="s">
        <v>102</v>
      </c>
      <c r="C11" s="20">
        <f>IF(C10=3,1,0)</f>
        <v>0</v>
      </c>
      <c r="D11" s="23"/>
      <c r="E11" s="23">
        <f>IF(E10=3,1,0)</f>
        <v>1</v>
      </c>
      <c r="F11" s="20">
        <f>IF(F10=3,1,0)</f>
        <v>0</v>
      </c>
      <c r="G11" s="23"/>
      <c r="H11" s="23">
        <f>IF(H10=3,1,0)</f>
        <v>1</v>
      </c>
      <c r="I11" s="20">
        <f>IF(I10=3,1,0)</f>
        <v>0</v>
      </c>
      <c r="J11" s="23"/>
      <c r="K11" s="23">
        <f>IF(K10=3,1,0)</f>
        <v>1</v>
      </c>
      <c r="L11" s="166"/>
      <c r="M11" s="170"/>
      <c r="N11" s="168"/>
      <c r="O11" s="23">
        <f>IF(O10=3,1,0)</f>
        <v>0</v>
      </c>
      <c r="P11" s="23"/>
      <c r="Q11" s="23">
        <f>IF(Q10=3,1,0)</f>
        <v>1</v>
      </c>
      <c r="R11" s="20">
        <f>IF(R10=3,1,0)</f>
        <v>1</v>
      </c>
      <c r="S11" s="23"/>
      <c r="T11" s="23">
        <f>IF(T10=3,1,0)</f>
        <v>0</v>
      </c>
      <c r="U11" s="20">
        <f>IF(U10=3,1,0)</f>
        <v>0</v>
      </c>
      <c r="V11" s="23"/>
      <c r="W11" s="23">
        <f>IF(W10=3,1,0)</f>
        <v>1</v>
      </c>
      <c r="X11" s="20">
        <f>IF(X10=3,1,0)</f>
        <v>0</v>
      </c>
      <c r="Y11" s="23"/>
      <c r="Z11" s="23">
        <f>IF(Z10=3,1,0)</f>
        <v>1</v>
      </c>
      <c r="AA11" s="20">
        <f>IF(AA10=3,1,0)</f>
        <v>1</v>
      </c>
      <c r="AB11" s="23"/>
      <c r="AC11" s="23">
        <f>IF(AC10=3,1,0)</f>
        <v>0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110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0</v>
      </c>
      <c r="G12" s="14" t="s">
        <v>17</v>
      </c>
      <c r="H12" s="15">
        <f>$O$43</f>
        <v>3</v>
      </c>
      <c r="I12" s="13">
        <f>$AO$34</f>
        <v>0</v>
      </c>
      <c r="J12" s="14" t="s">
        <v>17</v>
      </c>
      <c r="K12" s="15">
        <f>$AM$34</f>
        <v>3</v>
      </c>
      <c r="L12" s="13">
        <f>$Q$37</f>
        <v>3</v>
      </c>
      <c r="M12" s="14" t="s">
        <v>17</v>
      </c>
      <c r="N12" s="15">
        <f>$O$37</f>
        <v>0</v>
      </c>
      <c r="O12" s="163"/>
      <c r="P12" s="169"/>
      <c r="Q12" s="165"/>
      <c r="R12" s="13">
        <f>$O$30</f>
        <v>3</v>
      </c>
      <c r="S12" s="14" t="s">
        <v>17</v>
      </c>
      <c r="T12" s="15">
        <f>$Q$30</f>
        <v>0</v>
      </c>
      <c r="U12" s="13">
        <f>$O$55</f>
        <v>1</v>
      </c>
      <c r="V12" s="14" t="s">
        <v>17</v>
      </c>
      <c r="W12" s="15">
        <f>$Q$55</f>
        <v>3</v>
      </c>
      <c r="X12" s="13">
        <f>$AM$50</f>
        <v>3</v>
      </c>
      <c r="Y12" s="14" t="s">
        <v>17</v>
      </c>
      <c r="Z12" s="15">
        <f>$AO$50</f>
        <v>1</v>
      </c>
      <c r="AA12" s="13">
        <f>$O$49</f>
        <v>3</v>
      </c>
      <c r="AB12" s="14" t="s">
        <v>17</v>
      </c>
      <c r="AC12" s="15">
        <f>$Q$49</f>
        <v>0</v>
      </c>
      <c r="AD12" s="13">
        <f>$AM$26</f>
        <v>3</v>
      </c>
      <c r="AE12" s="14" t="s">
        <v>17</v>
      </c>
      <c r="AF12" s="15">
        <f>$AO$26</f>
        <v>0</v>
      </c>
      <c r="AG12" s="28">
        <f>SUM(AD13,AA13,X13,U13,R13,L13,I13,F13,C13)</f>
        <v>5</v>
      </c>
      <c r="AH12" s="14" t="s">
        <v>17</v>
      </c>
      <c r="AI12" s="29">
        <f>SUM(AF13,AC13,Z13,W13,T13,N13,K13,H13,E13)</f>
        <v>4</v>
      </c>
      <c r="AJ12" s="18">
        <f>SUM(AD12,AA12,X12,U12,R12,L12,I12,F12,C12)</f>
        <v>16</v>
      </c>
      <c r="AK12" s="14" t="s">
        <v>17</v>
      </c>
      <c r="AL12" s="17">
        <f>SUM(AF12,AC12,Z12,W12,T12,N12,K12,H12,E12)</f>
        <v>13</v>
      </c>
      <c r="AM12" s="433"/>
      <c r="AN12" s="434"/>
      <c r="AO12" s="435"/>
    </row>
    <row r="13" spans="1:41" ht="13.5" customHeight="1" thickBot="1">
      <c r="A13" s="19"/>
      <c r="B13" s="162" t="s">
        <v>81</v>
      </c>
      <c r="C13" s="20">
        <f>IF(C12=3,1,0)</f>
        <v>0</v>
      </c>
      <c r="D13" s="23"/>
      <c r="E13" s="23">
        <f>IF(E12=3,1,0)</f>
        <v>1</v>
      </c>
      <c r="F13" s="20">
        <f>IF(F12=3,1,0)</f>
        <v>0</v>
      </c>
      <c r="G13" s="23"/>
      <c r="H13" s="23">
        <f>IF(H12=3,1,0)</f>
        <v>1</v>
      </c>
      <c r="I13" s="20">
        <f>IF(I12=3,1,0)</f>
        <v>0</v>
      </c>
      <c r="J13" s="23"/>
      <c r="K13" s="23">
        <f>IF(K12=3,1,0)</f>
        <v>1</v>
      </c>
      <c r="L13" s="20">
        <f>IF(L12=3,1,0)</f>
        <v>1</v>
      </c>
      <c r="M13" s="23"/>
      <c r="N13" s="23">
        <f>IF(N12=3,1,0)</f>
        <v>0</v>
      </c>
      <c r="O13" s="166"/>
      <c r="P13" s="170"/>
      <c r="Q13" s="168"/>
      <c r="R13" s="23">
        <f>IF(R12=3,1,0)</f>
        <v>1</v>
      </c>
      <c r="S13" s="23"/>
      <c r="T13" s="23">
        <f>IF(T12=3,1,0)</f>
        <v>0</v>
      </c>
      <c r="U13" s="20">
        <f>IF(U12=3,1,0)</f>
        <v>0</v>
      </c>
      <c r="V13" s="23"/>
      <c r="W13" s="23">
        <f>IF(W12=3,1,0)</f>
        <v>1</v>
      </c>
      <c r="X13" s="20">
        <f>IF(X12=3,1,0)</f>
        <v>1</v>
      </c>
      <c r="Y13" s="23"/>
      <c r="Z13" s="23">
        <f>IF(Z12=3,1,0)</f>
        <v>0</v>
      </c>
      <c r="AA13" s="20">
        <f>IF(AA12=3,1,0)</f>
        <v>1</v>
      </c>
      <c r="AB13" s="23"/>
      <c r="AC13" s="23">
        <f>IF(AC12=3,1,0)</f>
        <v>0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115</v>
      </c>
      <c r="C14" s="13">
        <f>$Q$42</f>
        <v>1</v>
      </c>
      <c r="D14" s="14" t="s">
        <v>17</v>
      </c>
      <c r="E14" s="15">
        <f>$O$42</f>
        <v>3</v>
      </c>
      <c r="F14" s="13">
        <f>$AO$35</f>
        <v>0</v>
      </c>
      <c r="G14" s="14" t="s">
        <v>17</v>
      </c>
      <c r="H14" s="15">
        <f>$AM$35</f>
        <v>3</v>
      </c>
      <c r="I14" s="13">
        <f>$Q$36</f>
        <v>0</v>
      </c>
      <c r="J14" s="14" t="s">
        <v>17</v>
      </c>
      <c r="K14" s="15">
        <f>$O$36</f>
        <v>3</v>
      </c>
      <c r="L14" s="13">
        <f>$AO$27</f>
        <v>1</v>
      </c>
      <c r="M14" s="14" t="s">
        <v>17</v>
      </c>
      <c r="N14" s="15">
        <f>$AM$27</f>
        <v>3</v>
      </c>
      <c r="O14" s="13">
        <f>$Q$30</f>
        <v>0</v>
      </c>
      <c r="P14" s="14" t="s">
        <v>17</v>
      </c>
      <c r="Q14" s="15">
        <f>$O$30</f>
        <v>3</v>
      </c>
      <c r="R14" s="163"/>
      <c r="S14" s="169"/>
      <c r="T14" s="165"/>
      <c r="U14" s="13">
        <f>$AM$51</f>
        <v>0</v>
      </c>
      <c r="V14" s="14" t="s">
        <v>17</v>
      </c>
      <c r="W14" s="15">
        <f>$AO$51</f>
        <v>3</v>
      </c>
      <c r="X14" s="13">
        <f>$O$48</f>
        <v>1</v>
      </c>
      <c r="Y14" s="14" t="s">
        <v>17</v>
      </c>
      <c r="Z14" s="15">
        <f>$Q$48</f>
        <v>3</v>
      </c>
      <c r="AA14" s="13">
        <f>$AM$43</f>
        <v>3</v>
      </c>
      <c r="AB14" s="14" t="s">
        <v>17</v>
      </c>
      <c r="AC14" s="15">
        <f>$AO$43</f>
        <v>1</v>
      </c>
      <c r="AD14" s="13">
        <f>$O$54</f>
        <v>3</v>
      </c>
      <c r="AE14" s="14" t="s">
        <v>17</v>
      </c>
      <c r="AF14" s="15">
        <f>$Q$54</f>
        <v>0</v>
      </c>
      <c r="AG14" s="28">
        <f>SUM(AD15,AA15,X15,U15,O15,L15,I15,F15,C15)</f>
        <v>2</v>
      </c>
      <c r="AH14" s="14" t="s">
        <v>17</v>
      </c>
      <c r="AI14" s="29">
        <f>SUM(AF15,AC15,Z15,W15,Q15,N15,K15,H15,E15)</f>
        <v>7</v>
      </c>
      <c r="AJ14" s="18">
        <f>SUM(AD14,AA14,X14,U14,O14,L14,I14,F14,C14)</f>
        <v>9</v>
      </c>
      <c r="AK14" s="14" t="s">
        <v>17</v>
      </c>
      <c r="AL14" s="17">
        <f>SUM(AF14,AC14,Z14,W14,Q14,N14,K14,H14,E14)</f>
        <v>22</v>
      </c>
      <c r="AM14" s="433"/>
      <c r="AN14" s="434"/>
      <c r="AO14" s="435"/>
    </row>
    <row r="15" spans="1:41" ht="13.5" customHeight="1" thickBot="1">
      <c r="A15" s="19"/>
      <c r="B15" s="177" t="s">
        <v>116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0</v>
      </c>
      <c r="J15" s="23"/>
      <c r="K15" s="23">
        <f>IF(K14=3,1,0)</f>
        <v>1</v>
      </c>
      <c r="L15" s="20">
        <f>IF(L14=3,1,0)</f>
        <v>0</v>
      </c>
      <c r="M15" s="23"/>
      <c r="N15" s="23">
        <f>IF(N14=3,1,0)</f>
        <v>1</v>
      </c>
      <c r="O15" s="20">
        <f>IF(O14=3,1,0)</f>
        <v>0</v>
      </c>
      <c r="P15" s="23"/>
      <c r="Q15" s="23">
        <f>IF(Q14=3,1,0)</f>
        <v>1</v>
      </c>
      <c r="R15" s="166"/>
      <c r="S15" s="170"/>
      <c r="T15" s="168"/>
      <c r="U15" s="23">
        <f>IF(U14=3,1,0)</f>
        <v>0</v>
      </c>
      <c r="V15" s="23"/>
      <c r="W15" s="23">
        <f>IF(W14=3,1,0)</f>
        <v>1</v>
      </c>
      <c r="X15" s="20">
        <f>IF(X14=3,1,0)</f>
        <v>0</v>
      </c>
      <c r="Y15" s="23"/>
      <c r="Z15" s="23">
        <f>IF(Z14=3,1,0)</f>
        <v>1</v>
      </c>
      <c r="AA15" s="20">
        <f>IF(AA14=3,1,0)</f>
        <v>1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124</v>
      </c>
      <c r="C16" s="13">
        <f>$AO$36</f>
        <v>2</v>
      </c>
      <c r="D16" s="14" t="s">
        <v>17</v>
      </c>
      <c r="E16" s="15">
        <f>$AM$36</f>
        <v>3</v>
      </c>
      <c r="F16" s="13">
        <f>$Q$35</f>
        <v>0</v>
      </c>
      <c r="G16" s="14" t="s">
        <v>17</v>
      </c>
      <c r="H16" s="15">
        <f>$O$35</f>
        <v>3</v>
      </c>
      <c r="I16" s="13">
        <f>$AO$28</f>
        <v>3</v>
      </c>
      <c r="J16" s="14" t="s">
        <v>17</v>
      </c>
      <c r="K16" s="15">
        <f>$AM$28</f>
        <v>2</v>
      </c>
      <c r="L16" s="13">
        <f>$Q$29</f>
        <v>3</v>
      </c>
      <c r="M16" s="14" t="s">
        <v>17</v>
      </c>
      <c r="N16" s="15">
        <f>$O$29</f>
        <v>0</v>
      </c>
      <c r="O16" s="13">
        <f>$Q$55</f>
        <v>3</v>
      </c>
      <c r="P16" s="14" t="s">
        <v>17</v>
      </c>
      <c r="Q16" s="15">
        <f>$O$55</f>
        <v>1</v>
      </c>
      <c r="R16" s="13">
        <f>$AO$51</f>
        <v>3</v>
      </c>
      <c r="S16" s="14" t="s">
        <v>17</v>
      </c>
      <c r="T16" s="15">
        <f>$AM$51</f>
        <v>0</v>
      </c>
      <c r="U16" s="163"/>
      <c r="V16" s="169"/>
      <c r="W16" s="165"/>
      <c r="X16" s="13">
        <f>$AM$44</f>
        <v>3</v>
      </c>
      <c r="Y16" s="14" t="s">
        <v>17</v>
      </c>
      <c r="Z16" s="15">
        <f>$AO$44</f>
        <v>1</v>
      </c>
      <c r="AA16" s="13">
        <f>$O$41</f>
        <v>3</v>
      </c>
      <c r="AB16" s="14" t="s">
        <v>17</v>
      </c>
      <c r="AC16" s="15">
        <f>$Q$41</f>
        <v>0</v>
      </c>
      <c r="AD16" s="13">
        <f>$O$47</f>
        <v>3</v>
      </c>
      <c r="AE16" s="14" t="s">
        <v>17</v>
      </c>
      <c r="AF16" s="15">
        <f>$Q$47</f>
        <v>0</v>
      </c>
      <c r="AG16" s="28">
        <f>SUM(AD17,AA17,X17,R17,O17,L17,I17,F17,C17)</f>
        <v>7</v>
      </c>
      <c r="AH16" s="14" t="s">
        <v>17</v>
      </c>
      <c r="AI16" s="29">
        <f>SUM(AF17,AC17,Z17,T17,Q17,N17,K17,H17,E17)</f>
        <v>2</v>
      </c>
      <c r="AJ16" s="18">
        <f>SUM(AD16,AA16,X16,R16,O16,L16,I16,F16,C16)</f>
        <v>23</v>
      </c>
      <c r="AK16" s="14" t="s">
        <v>17</v>
      </c>
      <c r="AL16" s="17">
        <f>SUM(AF16,AC16,Z16,T16,Q16,N16,K16,H16,E16)</f>
        <v>10</v>
      </c>
      <c r="AM16" s="433"/>
      <c r="AN16" s="434"/>
      <c r="AO16" s="435"/>
    </row>
    <row r="17" spans="1:41" ht="13.5" customHeight="1" thickBot="1">
      <c r="A17" s="19"/>
      <c r="B17" s="162" t="s">
        <v>125</v>
      </c>
      <c r="C17" s="20">
        <f>IF(C16=3,1,0)</f>
        <v>0</v>
      </c>
      <c r="D17" s="23"/>
      <c r="E17" s="23">
        <f>IF(E16=3,1,0)</f>
        <v>1</v>
      </c>
      <c r="F17" s="20">
        <f>IF(F16=3,1,0)</f>
        <v>0</v>
      </c>
      <c r="G17" s="23"/>
      <c r="H17" s="23">
        <f>IF(H16=3,1,0)</f>
        <v>1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1</v>
      </c>
      <c r="P17" s="23"/>
      <c r="Q17" s="23">
        <f>IF(Q16=3,1,0)</f>
        <v>0</v>
      </c>
      <c r="R17" s="20">
        <f>IF(R16=3,1,0)</f>
        <v>1</v>
      </c>
      <c r="S17" s="23"/>
      <c r="T17" s="23">
        <f>IF(T16=3,1,0)</f>
        <v>0</v>
      </c>
      <c r="U17" s="166"/>
      <c r="V17" s="170"/>
      <c r="W17" s="168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127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0</v>
      </c>
      <c r="G18" s="14" t="s">
        <v>17</v>
      </c>
      <c r="H18" s="15">
        <f>$AM$29</f>
        <v>3</v>
      </c>
      <c r="I18" s="13">
        <f>$Q$28</f>
        <v>1</v>
      </c>
      <c r="J18" s="14" t="s">
        <v>17</v>
      </c>
      <c r="K18" s="15">
        <f>$O$28</f>
        <v>3</v>
      </c>
      <c r="L18" s="13">
        <f>$Q$56</f>
        <v>3</v>
      </c>
      <c r="M18" s="14" t="s">
        <v>17</v>
      </c>
      <c r="N18" s="15">
        <f>$O$56</f>
        <v>0</v>
      </c>
      <c r="O18" s="13">
        <f>$AO$50</f>
        <v>1</v>
      </c>
      <c r="P18" s="14" t="s">
        <v>17</v>
      </c>
      <c r="Q18" s="15">
        <f>$AM$50</f>
        <v>3</v>
      </c>
      <c r="R18" s="13">
        <f>$Q$48</f>
        <v>3</v>
      </c>
      <c r="S18" s="14" t="s">
        <v>17</v>
      </c>
      <c r="T18" s="15">
        <f>$O$48</f>
        <v>1</v>
      </c>
      <c r="U18" s="13">
        <f>$AO$44</f>
        <v>1</v>
      </c>
      <c r="V18" s="14" t="s">
        <v>17</v>
      </c>
      <c r="W18" s="15">
        <f>$AM$44</f>
        <v>3</v>
      </c>
      <c r="X18" s="163"/>
      <c r="Y18" s="169"/>
      <c r="Z18" s="165"/>
      <c r="AA18" s="13">
        <f>$AM$37</f>
        <v>3</v>
      </c>
      <c r="AB18" s="14" t="s">
        <v>17</v>
      </c>
      <c r="AC18" s="15">
        <f>$AO$37</f>
        <v>2</v>
      </c>
      <c r="AD18" s="13">
        <f>$O$40</f>
        <v>3</v>
      </c>
      <c r="AE18" s="14" t="s">
        <v>17</v>
      </c>
      <c r="AF18" s="15">
        <f>$Q$40</f>
        <v>0</v>
      </c>
      <c r="AG18" s="28">
        <f>SUM(AD19,AA19,U19,R19,O19,L19,I19,F19,C19)</f>
        <v>4</v>
      </c>
      <c r="AH18" s="14" t="s">
        <v>17</v>
      </c>
      <c r="AI18" s="29">
        <f>SUM(AF19,AC19,W19,T19,Q19,N19,K19,H19,E19)</f>
        <v>5</v>
      </c>
      <c r="AJ18" s="18">
        <f>SUM(AD18,AA18,U18,R18,O18,L18,I18,F18,C18)</f>
        <v>15</v>
      </c>
      <c r="AK18" s="14" t="s">
        <v>17</v>
      </c>
      <c r="AL18" s="17">
        <f>SUM(AF18,AC18,W18,T18,Q18,N18,K18,H18,E18)</f>
        <v>18</v>
      </c>
      <c r="AM18" s="433"/>
      <c r="AN18" s="434"/>
      <c r="AO18" s="435"/>
    </row>
    <row r="19" spans="1:41" ht="13.5" customHeight="1" thickBot="1">
      <c r="A19" s="19"/>
      <c r="B19" s="162" t="s">
        <v>90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0</v>
      </c>
      <c r="J19" s="23"/>
      <c r="K19" s="23">
        <f>IF(K18=3,1,0)</f>
        <v>1</v>
      </c>
      <c r="L19" s="20">
        <f>IF(L18=3,1,0)</f>
        <v>1</v>
      </c>
      <c r="M19" s="23"/>
      <c r="N19" s="23">
        <f>IF(N18=3,1,0)</f>
        <v>0</v>
      </c>
      <c r="O19" s="20">
        <f>IF(O18=3,1,0)</f>
        <v>0</v>
      </c>
      <c r="P19" s="23"/>
      <c r="Q19" s="23">
        <f>IF(Q18=3,1,0)</f>
        <v>1</v>
      </c>
      <c r="R19" s="20">
        <f>IF(R18=3,1,0)</f>
        <v>1</v>
      </c>
      <c r="S19" s="23"/>
      <c r="T19" s="23">
        <f>IF(T18=3,1,0)</f>
        <v>0</v>
      </c>
      <c r="U19" s="20">
        <f>IF(U18=3,1,0)</f>
        <v>0</v>
      </c>
      <c r="V19" s="23"/>
      <c r="W19" s="23">
        <f>IF(W18=3,1,0)</f>
        <v>1</v>
      </c>
      <c r="X19" s="166"/>
      <c r="Y19" s="170"/>
      <c r="Z19" s="168"/>
      <c r="AA19" s="20">
        <f>IF(AA18=3,1,0)</f>
        <v>1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133</v>
      </c>
      <c r="C20" s="13">
        <f>$AO$30</f>
        <v>0</v>
      </c>
      <c r="D20" s="14" t="s">
        <v>17</v>
      </c>
      <c r="E20" s="15">
        <f>$AM$30</f>
        <v>3</v>
      </c>
      <c r="F20" s="13">
        <f>$Q$27</f>
        <v>0</v>
      </c>
      <c r="G20" s="14" t="s">
        <v>17</v>
      </c>
      <c r="H20" s="15">
        <f>$O$27</f>
        <v>3</v>
      </c>
      <c r="I20" s="13">
        <f>$Q$57</f>
        <v>0</v>
      </c>
      <c r="J20" s="14" t="s">
        <v>17</v>
      </c>
      <c r="K20" s="15">
        <f>$O$57</f>
        <v>3</v>
      </c>
      <c r="L20" s="13">
        <f>$AO$49</f>
        <v>1</v>
      </c>
      <c r="M20" s="14" t="s">
        <v>17</v>
      </c>
      <c r="N20" s="15">
        <f>$AM$49</f>
        <v>3</v>
      </c>
      <c r="O20" s="13">
        <f>$Q$49</f>
        <v>0</v>
      </c>
      <c r="P20" s="14" t="s">
        <v>17</v>
      </c>
      <c r="Q20" s="15">
        <f>$O$49</f>
        <v>3</v>
      </c>
      <c r="R20" s="13">
        <f>$AO$43</f>
        <v>1</v>
      </c>
      <c r="S20" s="14" t="s">
        <v>17</v>
      </c>
      <c r="T20" s="15">
        <f>$AM$43</f>
        <v>3</v>
      </c>
      <c r="U20" s="13">
        <f>$Q$41</f>
        <v>0</v>
      </c>
      <c r="V20" s="14" t="s">
        <v>17</v>
      </c>
      <c r="W20" s="15">
        <f>$O$41</f>
        <v>3</v>
      </c>
      <c r="X20" s="13">
        <f>$AO$37</f>
        <v>2</v>
      </c>
      <c r="Y20" s="14" t="s">
        <v>17</v>
      </c>
      <c r="Z20" s="15">
        <f>$AM$37</f>
        <v>3</v>
      </c>
      <c r="AA20" s="163"/>
      <c r="AB20" s="169"/>
      <c r="AC20" s="165"/>
      <c r="AD20" s="13">
        <f>$O$33</f>
        <v>2</v>
      </c>
      <c r="AE20" s="14" t="s">
        <v>17</v>
      </c>
      <c r="AF20" s="15">
        <f>$Q$33</f>
        <v>3</v>
      </c>
      <c r="AG20" s="28">
        <f>SUM(AD21,X21,U21,R21,O21,L21,I21,F21,C21)</f>
        <v>0</v>
      </c>
      <c r="AH20" s="14" t="s">
        <v>17</v>
      </c>
      <c r="AI20" s="29">
        <f>SUM(AF21,Z21,W21,T21,Q21,N21,K21,H21,E21)</f>
        <v>9</v>
      </c>
      <c r="AJ20" s="18">
        <f>SUM(AD20,X20,U20,R20,O20,L20,I20,F20,C20)</f>
        <v>6</v>
      </c>
      <c r="AK20" s="14" t="s">
        <v>17</v>
      </c>
      <c r="AL20" s="17">
        <f>SUM(AF20,Z20,W20,T20,Q20,N20,K20,H20,E20)</f>
        <v>27</v>
      </c>
      <c r="AM20" s="433"/>
      <c r="AN20" s="434"/>
      <c r="AO20" s="435"/>
    </row>
    <row r="21" spans="1:41" ht="13.5" customHeight="1" thickBot="1">
      <c r="A21" s="19"/>
      <c r="B21" s="162" t="s">
        <v>134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0</v>
      </c>
      <c r="J21" s="23"/>
      <c r="K21" s="23">
        <f>IF(K20=3,1,0)</f>
        <v>1</v>
      </c>
      <c r="L21" s="20">
        <f>IF(L20=3,1,0)</f>
        <v>0</v>
      </c>
      <c r="M21" s="23"/>
      <c r="N21" s="23">
        <f>IF(N20=3,1,0)</f>
        <v>1</v>
      </c>
      <c r="O21" s="20">
        <f>IF(O20=3,1,0)</f>
        <v>0</v>
      </c>
      <c r="P21" s="23"/>
      <c r="Q21" s="23">
        <f>IF(Q20=3,1,0)</f>
        <v>1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6"/>
      <c r="AB21" s="170"/>
      <c r="AC21" s="168"/>
      <c r="AD21" s="20">
        <f>IF(AD20=3,1,0)</f>
        <v>0</v>
      </c>
      <c r="AE21" s="23"/>
      <c r="AF21" s="23">
        <f>IF(AF20=3,1,0)</f>
        <v>1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142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0</v>
      </c>
      <c r="G22" s="14" t="s">
        <v>17</v>
      </c>
      <c r="H22" s="15">
        <f>$AM$47</f>
        <v>3</v>
      </c>
      <c r="I22" s="13">
        <f>$AO$40</f>
        <v>0</v>
      </c>
      <c r="J22" s="14" t="s">
        <v>17</v>
      </c>
      <c r="K22" s="15">
        <f>$AM$40</f>
        <v>3</v>
      </c>
      <c r="L22" s="13">
        <f>$AO$33</f>
        <v>1</v>
      </c>
      <c r="M22" s="14" t="s">
        <v>17</v>
      </c>
      <c r="N22" s="15">
        <f>$AM$33</f>
        <v>3</v>
      </c>
      <c r="O22" s="13">
        <f>$AO$26</f>
        <v>0</v>
      </c>
      <c r="P22" s="14" t="s">
        <v>17</v>
      </c>
      <c r="Q22" s="15">
        <f>$AM$26</f>
        <v>3</v>
      </c>
      <c r="R22" s="13">
        <f>$Q$54</f>
        <v>0</v>
      </c>
      <c r="S22" s="14" t="s">
        <v>17</v>
      </c>
      <c r="T22" s="15">
        <f>$O$54</f>
        <v>3</v>
      </c>
      <c r="U22" s="13">
        <f>$Q$47</f>
        <v>0</v>
      </c>
      <c r="V22" s="14" t="s">
        <v>17</v>
      </c>
      <c r="W22" s="15">
        <f>$O$47</f>
        <v>3</v>
      </c>
      <c r="X22" s="13">
        <f>$Q$40</f>
        <v>0</v>
      </c>
      <c r="Y22" s="14" t="s">
        <v>17</v>
      </c>
      <c r="Z22" s="15">
        <f>$O$40</f>
        <v>3</v>
      </c>
      <c r="AA22" s="13">
        <f>$Q$33</f>
        <v>3</v>
      </c>
      <c r="AB22" s="14" t="s">
        <v>17</v>
      </c>
      <c r="AC22" s="15">
        <f>$O$33</f>
        <v>2</v>
      </c>
      <c r="AD22" s="163"/>
      <c r="AE22" s="169"/>
      <c r="AF22" s="165"/>
      <c r="AG22" s="28">
        <f>SUM(AA23,X23,U23,R23,O23,L23,I23,F23,C23)</f>
        <v>1</v>
      </c>
      <c r="AH22" s="14" t="s">
        <v>17</v>
      </c>
      <c r="AI22" s="29">
        <f>SUM(AC23,Z23,W23,T23,Q23,N23,K23,H23,E23)</f>
        <v>8</v>
      </c>
      <c r="AJ22" s="18">
        <f>SUM(AA22,X22,U22,R22,O22,L22,I22,F22,C22)</f>
        <v>4</v>
      </c>
      <c r="AK22" s="14" t="s">
        <v>17</v>
      </c>
      <c r="AL22" s="17">
        <f>SUM(AC22,Z22,W22,T22,Q22,N22,K22,H22,E22)</f>
        <v>26</v>
      </c>
      <c r="AM22" s="433"/>
      <c r="AN22" s="434"/>
      <c r="AO22" s="435"/>
    </row>
    <row r="23" spans="1:144" s="35" customFormat="1" ht="13.5" customHeight="1" thickBot="1">
      <c r="A23" s="19"/>
      <c r="B23" s="162" t="s">
        <v>106</v>
      </c>
      <c r="C23" s="23">
        <f>IF(C22=3,1,0)</f>
        <v>0</v>
      </c>
      <c r="D23" s="23"/>
      <c r="E23" s="23">
        <f>IF(E22=3,1,0)</f>
        <v>1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0</v>
      </c>
      <c r="M23" s="23"/>
      <c r="N23" s="23">
        <f>IF(N22=3,1,0)</f>
        <v>1</v>
      </c>
      <c r="O23" s="20">
        <f>IF(O22=3,1,0)</f>
        <v>0</v>
      </c>
      <c r="P23" s="23"/>
      <c r="Q23" s="23">
        <f>IF(Q22=3,1,0)</f>
        <v>1</v>
      </c>
      <c r="R23" s="20">
        <f>IF(R22=3,1,0)</f>
        <v>0</v>
      </c>
      <c r="S23" s="23"/>
      <c r="T23" s="23">
        <f>IF(T22=3,1,0)</f>
        <v>1</v>
      </c>
      <c r="U23" s="20">
        <f>IF(U22=3,1,0)</f>
        <v>0</v>
      </c>
      <c r="V23" s="23"/>
      <c r="W23" s="23">
        <f>IF(W22=3,1,0)</f>
        <v>1</v>
      </c>
      <c r="X23" s="20">
        <f>IF(X22=3,1,0)</f>
        <v>0</v>
      </c>
      <c r="Y23" s="23"/>
      <c r="Z23" s="23">
        <f>IF(Z22=3,1,0)</f>
        <v>1</v>
      </c>
      <c r="AA23" s="20">
        <f>IF(AA22=3,1,0)</f>
        <v>1</v>
      </c>
      <c r="AB23" s="23"/>
      <c r="AC23" s="23">
        <f>IF(AC22=3,1,0)</f>
        <v>0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156</v>
      </c>
      <c r="AK24" s="38" t="s">
        <v>17</v>
      </c>
      <c r="AL24" s="41">
        <f>SUM(AL22,AL20,AL18,AL16,AL14,AL12,AL10,AL8,AL6,AL4)</f>
        <v>156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Schuster, Patrick</v>
      </c>
      <c r="C26" s="46"/>
      <c r="D26" s="47" t="s">
        <v>0</v>
      </c>
      <c r="E26" s="48"/>
      <c r="F26" s="49" t="str">
        <f>+B22</f>
        <v>Richter, Markus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Nachbar, Marcel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Richter, Markus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0</v>
      </c>
    </row>
    <row r="27" spans="1:41" s="3" customFormat="1" ht="13.5" customHeight="1">
      <c r="A27" s="54" t="s">
        <v>22</v>
      </c>
      <c r="B27" s="107" t="str">
        <f>+B6</f>
        <v>Toberer, Ken</v>
      </c>
      <c r="C27" s="55"/>
      <c r="D27" s="56" t="s">
        <v>0</v>
      </c>
      <c r="E27" s="55"/>
      <c r="F27" s="57" t="str">
        <f>+B20</f>
        <v>Gökyildiz, Ferhat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0</v>
      </c>
      <c r="R27" s="75" t="s">
        <v>59</v>
      </c>
      <c r="S27" s="84"/>
      <c r="T27" s="77"/>
      <c r="U27" s="57" t="str">
        <f>+B10</f>
        <v>Neidlein, Roman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Graz, Timo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0">
        <v>1</v>
      </c>
    </row>
    <row r="28" spans="1:41" s="3" customFormat="1" ht="13.5" customHeight="1">
      <c r="A28" s="54" t="s">
        <v>24</v>
      </c>
      <c r="B28" s="107" t="str">
        <f>+B8</f>
        <v>Roth, Jochen</v>
      </c>
      <c r="C28" s="55"/>
      <c r="D28" s="56" t="s">
        <v>0</v>
      </c>
      <c r="E28" s="55"/>
      <c r="F28" s="57" t="str">
        <f>+B18</f>
        <v>Ehnle, Christoph</v>
      </c>
      <c r="G28" s="58"/>
      <c r="H28" s="58"/>
      <c r="I28" s="58"/>
      <c r="J28" s="58"/>
      <c r="K28" s="58"/>
      <c r="L28" s="58"/>
      <c r="M28" s="58"/>
      <c r="N28" s="58"/>
      <c r="O28" s="121">
        <v>3</v>
      </c>
      <c r="P28" s="59" t="s">
        <v>17</v>
      </c>
      <c r="Q28" s="178">
        <v>1</v>
      </c>
      <c r="R28" s="75" t="s">
        <v>61</v>
      </c>
      <c r="S28" s="84"/>
      <c r="T28" s="77"/>
      <c r="U28" s="57" t="str">
        <f>+B8</f>
        <v>Roth, Jochen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Gross, Dennis</v>
      </c>
      <c r="AH28" s="58"/>
      <c r="AI28" s="58"/>
      <c r="AJ28" s="58"/>
      <c r="AK28" s="58"/>
      <c r="AL28" s="58"/>
      <c r="AM28" s="127">
        <v>2</v>
      </c>
      <c r="AN28" s="59" t="s">
        <v>17</v>
      </c>
      <c r="AO28" s="180">
        <v>3</v>
      </c>
    </row>
    <row r="29" spans="1:41" s="3" customFormat="1" ht="13.5" customHeight="1">
      <c r="A29" s="54" t="s">
        <v>26</v>
      </c>
      <c r="B29" s="107" t="str">
        <f>+B10</f>
        <v>Neidlein, Roman</v>
      </c>
      <c r="C29" s="55"/>
      <c r="D29" s="56" t="s">
        <v>0</v>
      </c>
      <c r="E29" s="55"/>
      <c r="F29" s="57" t="str">
        <f>+B16</f>
        <v>Gross, Dennis</v>
      </c>
      <c r="G29" s="58"/>
      <c r="H29" s="58"/>
      <c r="I29" s="58"/>
      <c r="J29" s="58"/>
      <c r="K29" s="58"/>
      <c r="L29" s="58"/>
      <c r="M29" s="58"/>
      <c r="N29" s="58"/>
      <c r="O29" s="121">
        <v>0</v>
      </c>
      <c r="P29" s="59" t="s">
        <v>17</v>
      </c>
      <c r="Q29" s="178">
        <v>3</v>
      </c>
      <c r="R29" s="75" t="s">
        <v>63</v>
      </c>
      <c r="S29" s="84"/>
      <c r="T29" s="77"/>
      <c r="U29" s="57" t="str">
        <f>+B6</f>
        <v>Toberer, Ken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Ehnle, Christoph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0">
        <v>0</v>
      </c>
    </row>
    <row r="30" spans="1:41" s="3" customFormat="1" ht="13.5" customHeight="1" thickBot="1">
      <c r="A30" s="63" t="s">
        <v>28</v>
      </c>
      <c r="B30" s="108" t="str">
        <f>+B12</f>
        <v>Nachbar, Marcel</v>
      </c>
      <c r="C30" s="64"/>
      <c r="D30" s="65" t="s">
        <v>0</v>
      </c>
      <c r="E30" s="64"/>
      <c r="F30" s="66" t="str">
        <f>+B14</f>
        <v>Graz, Timo</v>
      </c>
      <c r="G30" s="67"/>
      <c r="H30" s="67"/>
      <c r="I30" s="67"/>
      <c r="J30" s="67"/>
      <c r="K30" s="67"/>
      <c r="L30" s="67"/>
      <c r="M30" s="67"/>
      <c r="N30" s="67"/>
      <c r="O30" s="122">
        <v>3</v>
      </c>
      <c r="P30" s="68" t="s">
        <v>17</v>
      </c>
      <c r="Q30" s="179">
        <v>0</v>
      </c>
      <c r="R30" s="78" t="s">
        <v>65</v>
      </c>
      <c r="S30" s="85"/>
      <c r="T30" s="79"/>
      <c r="U30" s="66" t="str">
        <f>+B4</f>
        <v>Schuster, Patrick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Gökyildiz, Ferhat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0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Gökyildiz, Ferhat</v>
      </c>
      <c r="C33" s="50"/>
      <c r="D33" s="52" t="s">
        <v>0</v>
      </c>
      <c r="E33" s="50"/>
      <c r="F33" s="49" t="str">
        <f>+B22</f>
        <v>Richter, Markus</v>
      </c>
      <c r="G33" s="50"/>
      <c r="H33" s="50"/>
      <c r="I33" s="50"/>
      <c r="J33" s="50"/>
      <c r="K33" s="50"/>
      <c r="L33" s="50"/>
      <c r="M33" s="50"/>
      <c r="N33" s="50"/>
      <c r="O33" s="126">
        <v>2</v>
      </c>
      <c r="P33" s="51" t="s">
        <v>17</v>
      </c>
      <c r="Q33" s="134">
        <v>3</v>
      </c>
      <c r="R33" s="73" t="s">
        <v>33</v>
      </c>
      <c r="S33" s="50"/>
      <c r="T33" s="74"/>
      <c r="U33" s="49" t="str">
        <f>+B10</f>
        <v>Neidlein, Roman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Richter, Markus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1</v>
      </c>
    </row>
    <row r="34" spans="1:41" s="3" customFormat="1" ht="13.5" customHeight="1">
      <c r="A34" s="184" t="s">
        <v>47</v>
      </c>
      <c r="B34" s="110" t="str">
        <f>+B4</f>
        <v>Schuster, Patrick</v>
      </c>
      <c r="C34" s="76"/>
      <c r="D34" s="111" t="s">
        <v>0</v>
      </c>
      <c r="E34" s="76"/>
      <c r="F34" s="103" t="str">
        <f>+B18</f>
        <v>Ehnle, Christoph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Roth, Jochen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Nachbar, Marcel</v>
      </c>
      <c r="AH34" s="58"/>
      <c r="AI34" s="58"/>
      <c r="AJ34" s="58"/>
      <c r="AK34" s="58"/>
      <c r="AL34" s="58"/>
      <c r="AM34" s="127">
        <v>3</v>
      </c>
      <c r="AN34" s="59" t="s">
        <v>17</v>
      </c>
      <c r="AO34" s="180">
        <v>0</v>
      </c>
    </row>
    <row r="35" spans="1:41" s="3" customFormat="1" ht="13.5" customHeight="1">
      <c r="A35" s="184" t="s">
        <v>49</v>
      </c>
      <c r="B35" s="110" t="str">
        <f>+B6</f>
        <v>Toberer, Ken</v>
      </c>
      <c r="C35" s="76"/>
      <c r="D35" s="111" t="s">
        <v>0</v>
      </c>
      <c r="E35" s="76"/>
      <c r="F35" s="103" t="str">
        <f>+B16</f>
        <v>Gross, Dennis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0</v>
      </c>
      <c r="R35" s="75" t="s">
        <v>37</v>
      </c>
      <c r="S35" s="76"/>
      <c r="T35" s="77"/>
      <c r="U35" s="57" t="str">
        <f>+B6</f>
        <v>Toberer, Ken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Graz, Timo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0">
        <v>0</v>
      </c>
    </row>
    <row r="36" spans="1:41" s="3" customFormat="1" ht="13.5" customHeight="1">
      <c r="A36" s="184" t="s">
        <v>51</v>
      </c>
      <c r="B36" s="110" t="str">
        <f>+B8</f>
        <v>Roth, Jochen</v>
      </c>
      <c r="C36" s="76"/>
      <c r="D36" s="111" t="s">
        <v>0</v>
      </c>
      <c r="E36" s="76"/>
      <c r="F36" s="103" t="str">
        <f>+B14</f>
        <v>Graz, Timo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0</v>
      </c>
      <c r="R36" s="75" t="s">
        <v>39</v>
      </c>
      <c r="S36" s="76"/>
      <c r="T36" s="77"/>
      <c r="U36" s="57" t="str">
        <f>+B4</f>
        <v>Schuster, Patrick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Gross, Dennis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0">
        <v>2</v>
      </c>
    </row>
    <row r="37" spans="1:41" s="3" customFormat="1" ht="13.5" customHeight="1" thickBot="1">
      <c r="A37" s="185" t="s">
        <v>53</v>
      </c>
      <c r="B37" s="112" t="str">
        <f>+B10</f>
        <v>Neidlein, Roman</v>
      </c>
      <c r="C37" s="43"/>
      <c r="D37" s="26" t="s">
        <v>0</v>
      </c>
      <c r="E37" s="43"/>
      <c r="F37" s="113" t="str">
        <f>+B12</f>
        <v>Nachbar, Marcel</v>
      </c>
      <c r="G37" s="43"/>
      <c r="H37" s="43"/>
      <c r="I37" s="43"/>
      <c r="J37" s="43"/>
      <c r="K37" s="43"/>
      <c r="L37" s="43"/>
      <c r="M37" s="43"/>
      <c r="N37" s="43"/>
      <c r="O37" s="133">
        <v>0</v>
      </c>
      <c r="P37" s="33" t="s">
        <v>17</v>
      </c>
      <c r="Q37" s="136">
        <v>3</v>
      </c>
      <c r="R37" s="78" t="s">
        <v>41</v>
      </c>
      <c r="S37" s="43"/>
      <c r="T37" s="79"/>
      <c r="U37" s="66" t="str">
        <f>+B18</f>
        <v>Ehnle, Christoph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Gökyildiz, Ferhat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1">
        <v>2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Ehnle, Christoph</v>
      </c>
      <c r="C40" s="50"/>
      <c r="D40" s="52" t="s">
        <v>0</v>
      </c>
      <c r="E40" s="50"/>
      <c r="F40" s="49" t="str">
        <f>+B22</f>
        <v>Richter, Markus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0</v>
      </c>
      <c r="R40" s="44" t="s">
        <v>67</v>
      </c>
      <c r="S40" s="76"/>
      <c r="T40" s="76"/>
      <c r="U40" s="45" t="str">
        <f>+B8</f>
        <v>Roth, Jochen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Richter, Markus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0</v>
      </c>
    </row>
    <row r="41" spans="1:41" s="3" customFormat="1" ht="13.5" customHeight="1">
      <c r="A41" s="184" t="s">
        <v>23</v>
      </c>
      <c r="B41" s="110" t="str">
        <f>+B16</f>
        <v>Gross, Dennis</v>
      </c>
      <c r="C41" s="76"/>
      <c r="D41" s="111" t="s">
        <v>0</v>
      </c>
      <c r="E41" s="76"/>
      <c r="F41" s="103" t="str">
        <f>+B20</f>
        <v>Gökyildiz, Ferhat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0</v>
      </c>
      <c r="R41" s="100" t="s">
        <v>68</v>
      </c>
      <c r="S41" s="76"/>
      <c r="T41" s="76"/>
      <c r="U41" s="101" t="str">
        <f>+B6</f>
        <v>Toberer, Ken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Neidlein, Roman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0</v>
      </c>
    </row>
    <row r="42" spans="1:41" s="3" customFormat="1" ht="13.5" customHeight="1">
      <c r="A42" s="184" t="s">
        <v>25</v>
      </c>
      <c r="B42" s="110" t="str">
        <f>+B4</f>
        <v>Schuster, Patrick</v>
      </c>
      <c r="C42" s="76"/>
      <c r="D42" s="111" t="s">
        <v>0</v>
      </c>
      <c r="E42" s="76"/>
      <c r="F42" s="103" t="str">
        <f>+B14</f>
        <v>Graz, Timo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1</v>
      </c>
      <c r="R42" s="100" t="s">
        <v>69</v>
      </c>
      <c r="S42" s="76"/>
      <c r="T42" s="76"/>
      <c r="U42" s="101" t="str">
        <f>+B4</f>
        <v>Schuster, Patrick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Nachbar, Marcel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4" t="s">
        <v>27</v>
      </c>
      <c r="B43" s="110" t="str">
        <f>+B6</f>
        <v>Toberer, Ken</v>
      </c>
      <c r="C43" s="76"/>
      <c r="D43" s="111" t="s">
        <v>0</v>
      </c>
      <c r="E43" s="76"/>
      <c r="F43" s="103" t="str">
        <f>+B12</f>
        <v>Nachbar, Marcel</v>
      </c>
      <c r="G43" s="76"/>
      <c r="H43" s="76"/>
      <c r="I43" s="76"/>
      <c r="J43" s="76"/>
      <c r="K43" s="76"/>
      <c r="L43" s="76"/>
      <c r="M43" s="76"/>
      <c r="N43" s="76"/>
      <c r="O43" s="132">
        <v>3</v>
      </c>
      <c r="P43" s="104" t="s">
        <v>17</v>
      </c>
      <c r="Q43" s="135">
        <v>0</v>
      </c>
      <c r="R43" s="100" t="s">
        <v>70</v>
      </c>
      <c r="S43" s="76"/>
      <c r="T43" s="76"/>
      <c r="U43" s="101" t="str">
        <f>+B14</f>
        <v>Graz, Timo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Gökyildiz, Ferhat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1</v>
      </c>
    </row>
    <row r="44" spans="1:41" s="3" customFormat="1" ht="13.5" customHeight="1" thickBot="1">
      <c r="A44" s="185" t="s">
        <v>29</v>
      </c>
      <c r="B44" s="112" t="str">
        <f>+B8</f>
        <v>Roth, Jochen</v>
      </c>
      <c r="C44" s="43"/>
      <c r="D44" s="26" t="s">
        <v>0</v>
      </c>
      <c r="E44" s="43"/>
      <c r="F44" s="113" t="str">
        <f>+B10</f>
        <v>Neidlein, Roman</v>
      </c>
      <c r="G44" s="43"/>
      <c r="H44" s="43"/>
      <c r="I44" s="43"/>
      <c r="J44" s="43"/>
      <c r="K44" s="43"/>
      <c r="L44" s="43"/>
      <c r="M44" s="43"/>
      <c r="N44" s="43"/>
      <c r="O44" s="133">
        <v>3</v>
      </c>
      <c r="P44" s="33" t="s">
        <v>17</v>
      </c>
      <c r="Q44" s="136">
        <v>1</v>
      </c>
      <c r="R44" s="63" t="s">
        <v>71</v>
      </c>
      <c r="S44" s="67"/>
      <c r="T44" s="67"/>
      <c r="U44" s="182" t="str">
        <f>+B16</f>
        <v>Gross, Dennis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Ehnle, Christoph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79">
        <v>1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Gross, Dennis</v>
      </c>
      <c r="C47" s="46"/>
      <c r="D47" s="47" t="s">
        <v>0</v>
      </c>
      <c r="E47" s="48"/>
      <c r="F47" s="49" t="str">
        <f>$B$22</f>
        <v>Richter, Markus</v>
      </c>
      <c r="G47" s="50"/>
      <c r="H47" s="50"/>
      <c r="I47" s="50"/>
      <c r="J47" s="50"/>
      <c r="K47" s="50"/>
      <c r="L47" s="50"/>
      <c r="M47" s="50"/>
      <c r="N47" s="50"/>
      <c r="O47" s="120">
        <v>3</v>
      </c>
      <c r="P47" s="51" t="s">
        <v>17</v>
      </c>
      <c r="Q47" s="123">
        <v>0</v>
      </c>
      <c r="R47" s="44" t="s">
        <v>44</v>
      </c>
      <c r="S47" s="50"/>
      <c r="T47" s="50"/>
      <c r="U47" s="106" t="str">
        <f>+B6</f>
        <v>Toberer, Ken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Richter, Markus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0</v>
      </c>
    </row>
    <row r="48" spans="1:41" s="3" customFormat="1" ht="13.5" customHeight="1">
      <c r="A48" s="54" t="s">
        <v>58</v>
      </c>
      <c r="B48" s="107" t="str">
        <f>+B14</f>
        <v>Graz, Timo</v>
      </c>
      <c r="C48" s="55"/>
      <c r="D48" s="56" t="s">
        <v>0</v>
      </c>
      <c r="E48" s="55"/>
      <c r="F48" s="57" t="str">
        <f>+B18</f>
        <v>Ehnle, Christoph</v>
      </c>
      <c r="G48" s="58"/>
      <c r="H48" s="58"/>
      <c r="I48" s="58"/>
      <c r="J48" s="58"/>
      <c r="K48" s="58"/>
      <c r="L48" s="58"/>
      <c r="M48" s="58"/>
      <c r="N48" s="58"/>
      <c r="O48" s="121">
        <v>1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Schuster, Patrick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Roth, Jochen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Nachbar, Marcel</v>
      </c>
      <c r="C49" s="55"/>
      <c r="D49" s="56" t="s">
        <v>0</v>
      </c>
      <c r="E49" s="55"/>
      <c r="F49" s="57" t="str">
        <f>+B20</f>
        <v>Gökyildiz, Ferhat</v>
      </c>
      <c r="G49" s="58"/>
      <c r="H49" s="58"/>
      <c r="I49" s="58"/>
      <c r="J49" s="58"/>
      <c r="K49" s="58"/>
      <c r="L49" s="58"/>
      <c r="M49" s="58"/>
      <c r="N49" s="58"/>
      <c r="O49" s="121">
        <v>3</v>
      </c>
      <c r="P49" s="59" t="s">
        <v>17</v>
      </c>
      <c r="Q49" s="124">
        <v>0</v>
      </c>
      <c r="R49" s="100" t="s">
        <v>48</v>
      </c>
      <c r="S49" s="76"/>
      <c r="T49" s="76"/>
      <c r="U49" s="115" t="str">
        <f>+B10</f>
        <v>Neidlein, Roman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Gökyildiz, Ferhat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1</v>
      </c>
    </row>
    <row r="50" spans="1:41" s="3" customFormat="1" ht="13.5" customHeight="1">
      <c r="A50" s="54" t="s">
        <v>62</v>
      </c>
      <c r="B50" s="107" t="str">
        <f>+B6</f>
        <v>Toberer, Ken</v>
      </c>
      <c r="C50" s="55"/>
      <c r="D50" s="56" t="s">
        <v>0</v>
      </c>
      <c r="E50" s="55"/>
      <c r="F50" s="57" t="str">
        <f>+B8</f>
        <v>Roth, Jochen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0</v>
      </c>
      <c r="R50" s="100" t="s">
        <v>50</v>
      </c>
      <c r="S50" s="76"/>
      <c r="T50" s="76"/>
      <c r="U50" s="115" t="str">
        <f>+B12</f>
        <v>Nachbar, Marcel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Ehnle, Christoph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1</v>
      </c>
    </row>
    <row r="51" spans="1:41" s="3" customFormat="1" ht="13.5" customHeight="1" thickBot="1">
      <c r="A51" s="63" t="s">
        <v>64</v>
      </c>
      <c r="B51" s="108" t="str">
        <f>+B4</f>
        <v>Schuster, Patrick</v>
      </c>
      <c r="C51" s="64"/>
      <c r="D51" s="65" t="s">
        <v>0</v>
      </c>
      <c r="E51" s="64"/>
      <c r="F51" s="66" t="str">
        <f>+B10</f>
        <v>Neidlein, Roman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0</v>
      </c>
      <c r="R51" s="116" t="s">
        <v>52</v>
      </c>
      <c r="S51" s="43"/>
      <c r="T51" s="43"/>
      <c r="U51" s="117" t="str">
        <f>+B14</f>
        <v>Graz, Timo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Gross, Dennis</v>
      </c>
      <c r="AH51" s="43"/>
      <c r="AI51" s="43"/>
      <c r="AJ51" s="43"/>
      <c r="AK51" s="43"/>
      <c r="AL51" s="43"/>
      <c r="AM51" s="137">
        <v>0</v>
      </c>
      <c r="AN51" s="33" t="s">
        <v>17</v>
      </c>
      <c r="AO51" s="138">
        <v>3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Graz, Timo</v>
      </c>
      <c r="C54" s="46"/>
      <c r="D54" s="47" t="s">
        <v>0</v>
      </c>
      <c r="E54" s="48"/>
      <c r="F54" s="49" t="str">
        <f>+B22</f>
        <v>Richter, Markus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0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Nachbar, Marcel</v>
      </c>
      <c r="C55" s="55"/>
      <c r="D55" s="56" t="s">
        <v>0</v>
      </c>
      <c r="E55" s="55"/>
      <c r="F55" s="57" t="str">
        <f>+B16</f>
        <v>Gross, Dennis</v>
      </c>
      <c r="G55" s="58"/>
      <c r="H55" s="58"/>
      <c r="I55" s="58"/>
      <c r="J55" s="58"/>
      <c r="K55" s="58"/>
      <c r="L55" s="58"/>
      <c r="M55" s="58"/>
      <c r="N55" s="58"/>
      <c r="O55" s="121">
        <v>1</v>
      </c>
      <c r="P55" s="59" t="s">
        <v>17</v>
      </c>
      <c r="Q55" s="178">
        <v>3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Neidlein, Roman</v>
      </c>
      <c r="C56" s="55"/>
      <c r="D56" s="56" t="s">
        <v>0</v>
      </c>
      <c r="E56" s="55"/>
      <c r="F56" s="57" t="str">
        <f>+B18</f>
        <v>Ehnle, Christoph</v>
      </c>
      <c r="G56" s="58"/>
      <c r="H56" s="58"/>
      <c r="I56" s="58"/>
      <c r="J56" s="58"/>
      <c r="K56" s="58"/>
      <c r="L56" s="58"/>
      <c r="M56" s="58"/>
      <c r="N56" s="58"/>
      <c r="O56" s="121">
        <v>0</v>
      </c>
      <c r="P56" s="59" t="s">
        <v>17</v>
      </c>
      <c r="Q56" s="178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Roth, Jochen</v>
      </c>
      <c r="C57" s="55"/>
      <c r="D57" s="56" t="s">
        <v>0</v>
      </c>
      <c r="E57" s="55"/>
      <c r="F57" s="57" t="str">
        <f>+B20</f>
        <v>Gökyildiz, Ferhat</v>
      </c>
      <c r="G57" s="58"/>
      <c r="H57" s="58"/>
      <c r="I57" s="58"/>
      <c r="J57" s="58"/>
      <c r="K57" s="58"/>
      <c r="L57" s="58"/>
      <c r="M57" s="58"/>
      <c r="N57" s="58"/>
      <c r="O57" s="121">
        <v>3</v>
      </c>
      <c r="P57" s="59" t="s">
        <v>17</v>
      </c>
      <c r="Q57" s="178">
        <v>0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Schuster, Patrick</v>
      </c>
      <c r="C58" s="64"/>
      <c r="D58" s="65" t="s">
        <v>0</v>
      </c>
      <c r="E58" s="64"/>
      <c r="F58" s="66" t="str">
        <f>+B6</f>
        <v>Toberer, Ken</v>
      </c>
      <c r="G58" s="67"/>
      <c r="H58" s="67"/>
      <c r="I58" s="67"/>
      <c r="J58" s="67"/>
      <c r="K58" s="67"/>
      <c r="L58" s="67"/>
      <c r="M58" s="67"/>
      <c r="N58" s="67"/>
      <c r="O58" s="122">
        <v>2</v>
      </c>
      <c r="P58" s="68" t="s">
        <v>17</v>
      </c>
      <c r="Q58" s="179">
        <v>3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U18-BI-RLT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426" t="str">
        <f>$AG$3</f>
        <v>Punkte</v>
      </c>
      <c r="AH65" s="427"/>
      <c r="AI65" s="428"/>
      <c r="AJ65" s="429" t="str">
        <f>$AJ$3</f>
        <v>Sätze</v>
      </c>
      <c r="AK65" s="427"/>
      <c r="AL65" s="428"/>
      <c r="AM65" s="89" t="str">
        <f>$AM$3</f>
        <v>Platz</v>
      </c>
      <c r="AN65" s="9"/>
      <c r="AO65" s="90"/>
    </row>
    <row r="66" spans="2:41" ht="16.5" thickBot="1">
      <c r="B66" s="150" t="str">
        <f>$B$6</f>
        <v>Toberer, Ken</v>
      </c>
      <c r="C66" s="153" t="str">
        <f>$B$7</f>
        <v>TGV E. Beilstein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25</v>
      </c>
      <c r="AB66" s="146"/>
      <c r="AC66" s="146"/>
      <c r="AD66" s="146"/>
      <c r="AE66" s="147"/>
      <c r="AF66" s="148"/>
      <c r="AG66" s="91">
        <f>$AG$6</f>
        <v>9</v>
      </c>
      <c r="AH66" s="92" t="s">
        <v>17</v>
      </c>
      <c r="AI66" s="93">
        <f>$AI$6</f>
        <v>0</v>
      </c>
      <c r="AJ66" s="94">
        <f>$AJ$6</f>
        <v>27</v>
      </c>
      <c r="AK66" s="92" t="s">
        <v>17</v>
      </c>
      <c r="AL66" s="93">
        <f>$AL$6</f>
        <v>2</v>
      </c>
      <c r="AM66" s="423">
        <v>1</v>
      </c>
      <c r="AN66" s="424"/>
      <c r="AO66" s="425"/>
    </row>
    <row r="67" spans="2:41" ht="16.5" thickBot="1">
      <c r="B67" s="151" t="str">
        <f>$B$4</f>
        <v>Schuster, Patrick</v>
      </c>
      <c r="C67" s="153" t="str">
        <f>$B$5</f>
        <v>TSB Horkheim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20</v>
      </c>
      <c r="AB67" s="146"/>
      <c r="AC67" s="146"/>
      <c r="AD67" s="146"/>
      <c r="AE67" s="147"/>
      <c r="AF67" s="148"/>
      <c r="AG67" s="91">
        <f>$AG$4</f>
        <v>8</v>
      </c>
      <c r="AH67" s="92" t="s">
        <v>17</v>
      </c>
      <c r="AI67" s="95">
        <f>$AI$4</f>
        <v>1</v>
      </c>
      <c r="AJ67" s="94">
        <f>$AJ$4</f>
        <v>26</v>
      </c>
      <c r="AK67" s="92" t="s">
        <v>17</v>
      </c>
      <c r="AL67" s="95">
        <f>$AL$4</f>
        <v>6</v>
      </c>
      <c r="AM67" s="423">
        <v>2</v>
      </c>
      <c r="AN67" s="424"/>
      <c r="AO67" s="425"/>
    </row>
    <row r="68" spans="2:41" ht="16.5" thickBot="1">
      <c r="B68" s="150" t="str">
        <f>$B$16</f>
        <v>Gross, Dennis</v>
      </c>
      <c r="C68" s="153" t="str">
        <f>$B$17</f>
        <v>SV Frauenzimmern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13</v>
      </c>
      <c r="AB68" s="146"/>
      <c r="AC68" s="146"/>
      <c r="AD68" s="146"/>
      <c r="AE68" s="147"/>
      <c r="AF68" s="148"/>
      <c r="AG68" s="91">
        <f>$AG$16</f>
        <v>7</v>
      </c>
      <c r="AH68" s="92" t="s">
        <v>17</v>
      </c>
      <c r="AI68" s="95">
        <f>$AI$16</f>
        <v>2</v>
      </c>
      <c r="AJ68" s="94">
        <f>$AJ$16</f>
        <v>23</v>
      </c>
      <c r="AK68" s="92" t="s">
        <v>17</v>
      </c>
      <c r="AL68" s="95">
        <f>$AL$16</f>
        <v>10</v>
      </c>
      <c r="AM68" s="423">
        <v>3</v>
      </c>
      <c r="AN68" s="424"/>
      <c r="AO68" s="425"/>
    </row>
    <row r="69" spans="2:41" ht="16.5" thickBot="1">
      <c r="B69" s="150" t="str">
        <f>$B$8</f>
        <v>Roth, Jochen</v>
      </c>
      <c r="C69" s="153" t="str">
        <f>$B$9</f>
        <v>SV Neckarsulm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9</v>
      </c>
      <c r="AB69" s="146"/>
      <c r="AC69" s="146"/>
      <c r="AD69" s="146"/>
      <c r="AE69" s="147"/>
      <c r="AF69" s="148"/>
      <c r="AG69" s="91">
        <f>$AG$8</f>
        <v>6</v>
      </c>
      <c r="AH69" s="92" t="s">
        <v>17</v>
      </c>
      <c r="AI69" s="95">
        <f>$AI$8</f>
        <v>3</v>
      </c>
      <c r="AJ69" s="94">
        <f>$AJ$8</f>
        <v>20</v>
      </c>
      <c r="AK69" s="92" t="s">
        <v>17</v>
      </c>
      <c r="AL69" s="95">
        <f>$AL$8</f>
        <v>11</v>
      </c>
      <c r="AM69" s="423">
        <v>4</v>
      </c>
      <c r="AN69" s="424"/>
      <c r="AO69" s="425"/>
    </row>
    <row r="70" spans="2:41" ht="16.5" thickBot="1">
      <c r="B70" s="150" t="str">
        <f>$B$12</f>
        <v>Nachbar, Marcel</v>
      </c>
      <c r="C70" s="153" t="str">
        <f>$B$13</f>
        <v>TSV Weinsberg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3</v>
      </c>
      <c r="AB70" s="146"/>
      <c r="AC70" s="146"/>
      <c r="AD70" s="146"/>
      <c r="AE70" s="147"/>
      <c r="AF70" s="148"/>
      <c r="AG70" s="91">
        <f>$AG$12</f>
        <v>5</v>
      </c>
      <c r="AH70" s="92" t="s">
        <v>17</v>
      </c>
      <c r="AI70" s="95">
        <f>$AI$12</f>
        <v>4</v>
      </c>
      <c r="AJ70" s="94">
        <f>$AJ$12</f>
        <v>16</v>
      </c>
      <c r="AK70" s="92" t="s">
        <v>17</v>
      </c>
      <c r="AL70" s="95">
        <f>$AL$12</f>
        <v>13</v>
      </c>
      <c r="AM70" s="423">
        <v>5</v>
      </c>
      <c r="AN70" s="424"/>
      <c r="AO70" s="425"/>
    </row>
    <row r="71" spans="2:41" ht="16.5" thickBot="1">
      <c r="B71" s="150" t="str">
        <f>$B$18</f>
        <v>Ehnle, Christoph</v>
      </c>
      <c r="C71" s="153" t="str">
        <f>$B$19</f>
        <v>TSV Erlenbach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-3</v>
      </c>
      <c r="AB71" s="146"/>
      <c r="AC71" s="146"/>
      <c r="AD71" s="146"/>
      <c r="AE71" s="147"/>
      <c r="AF71" s="148"/>
      <c r="AG71" s="91">
        <f>$AG$18</f>
        <v>4</v>
      </c>
      <c r="AH71" s="92" t="s">
        <v>17</v>
      </c>
      <c r="AI71" s="95">
        <f>$AI$18</f>
        <v>5</v>
      </c>
      <c r="AJ71" s="94">
        <f>$AJ$18</f>
        <v>15</v>
      </c>
      <c r="AK71" s="92" t="s">
        <v>17</v>
      </c>
      <c r="AL71" s="95">
        <f>$AL$18</f>
        <v>18</v>
      </c>
      <c r="AM71" s="423">
        <v>6</v>
      </c>
      <c r="AN71" s="424"/>
      <c r="AO71" s="425"/>
    </row>
    <row r="72" spans="2:41" ht="16.5" thickBot="1">
      <c r="B72" s="150" t="str">
        <f>$B$10</f>
        <v>Neidlein, Roman</v>
      </c>
      <c r="C72" s="153" t="str">
        <f>$B$11</f>
        <v>TG Offenau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-11</v>
      </c>
      <c r="AB72" s="146"/>
      <c r="AC72" s="146"/>
      <c r="AD72" s="146"/>
      <c r="AE72" s="147"/>
      <c r="AF72" s="148"/>
      <c r="AG72" s="91">
        <f>$AG$10</f>
        <v>3</v>
      </c>
      <c r="AH72" s="92" t="s">
        <v>17</v>
      </c>
      <c r="AI72" s="95">
        <f>$AI$10</f>
        <v>6</v>
      </c>
      <c r="AJ72" s="94">
        <f>$AJ$10</f>
        <v>10</v>
      </c>
      <c r="AK72" s="92" t="s">
        <v>17</v>
      </c>
      <c r="AL72" s="95">
        <f>$AL$10</f>
        <v>21</v>
      </c>
      <c r="AM72" s="423">
        <v>7</v>
      </c>
      <c r="AN72" s="424"/>
      <c r="AO72" s="425"/>
    </row>
    <row r="73" spans="2:41" ht="16.5" thickBot="1">
      <c r="B73" s="150" t="str">
        <f>$B$14</f>
        <v>Graz, Timo</v>
      </c>
      <c r="C73" s="153" t="str">
        <f>$B$15</f>
        <v>Spfr Affaltrach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-13</v>
      </c>
      <c r="AB73" s="146"/>
      <c r="AC73" s="146"/>
      <c r="AD73" s="146"/>
      <c r="AE73" s="147"/>
      <c r="AF73" s="148"/>
      <c r="AG73" s="91">
        <f>$AG$14</f>
        <v>2</v>
      </c>
      <c r="AH73" s="92" t="s">
        <v>17</v>
      </c>
      <c r="AI73" s="95">
        <f>$AI$14</f>
        <v>7</v>
      </c>
      <c r="AJ73" s="94">
        <f>$AJ$14</f>
        <v>9</v>
      </c>
      <c r="AK73" s="92" t="s">
        <v>17</v>
      </c>
      <c r="AL73" s="95">
        <f>$AL$14</f>
        <v>22</v>
      </c>
      <c r="AM73" s="423">
        <v>8</v>
      </c>
      <c r="AN73" s="424"/>
      <c r="AO73" s="425"/>
    </row>
    <row r="74" spans="2:41" ht="16.5" thickBot="1">
      <c r="B74" s="150" t="str">
        <f>$B$22</f>
        <v>Richter, Markus</v>
      </c>
      <c r="C74" s="153" t="str">
        <f>$B$23</f>
        <v>TSV Herbolzheim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-22</v>
      </c>
      <c r="AB74" s="146"/>
      <c r="AC74" s="146"/>
      <c r="AD74" s="146"/>
      <c r="AE74" s="147"/>
      <c r="AF74" s="148"/>
      <c r="AG74" s="91">
        <f>$AG$22</f>
        <v>1</v>
      </c>
      <c r="AH74" s="92" t="s">
        <v>17</v>
      </c>
      <c r="AI74" s="95">
        <f>$AI$22</f>
        <v>8</v>
      </c>
      <c r="AJ74" s="94">
        <f>$AJ$22</f>
        <v>4</v>
      </c>
      <c r="AK74" s="92" t="s">
        <v>17</v>
      </c>
      <c r="AL74" s="95">
        <f>$AL$22</f>
        <v>26</v>
      </c>
      <c r="AM74" s="423">
        <v>9</v>
      </c>
      <c r="AN74" s="424"/>
      <c r="AO74" s="425"/>
    </row>
    <row r="75" spans="2:41" ht="16.5" thickBot="1">
      <c r="B75" s="152" t="str">
        <f>$B$20</f>
        <v>Gökyildiz, Ferhat</v>
      </c>
      <c r="C75" s="153" t="str">
        <f>$B$21</f>
        <v>SC Amorbach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-21</v>
      </c>
      <c r="AB75" s="146"/>
      <c r="AC75" s="146"/>
      <c r="AD75" s="146"/>
      <c r="AE75" s="147"/>
      <c r="AF75" s="148"/>
      <c r="AG75" s="96">
        <f>$AG$20</f>
        <v>0</v>
      </c>
      <c r="AH75" s="97" t="s">
        <v>17</v>
      </c>
      <c r="AI75" s="98">
        <f>$AI$20</f>
        <v>9</v>
      </c>
      <c r="AJ75" s="99">
        <f>$AJ$20</f>
        <v>6</v>
      </c>
      <c r="AK75" s="97" t="s">
        <v>17</v>
      </c>
      <c r="AL75" s="98">
        <f>$AL$20</f>
        <v>27</v>
      </c>
      <c r="AM75" s="423">
        <v>10</v>
      </c>
      <c r="AN75" s="424"/>
      <c r="AO75" s="425"/>
    </row>
    <row r="76" spans="33:38" ht="16.5" thickBot="1">
      <c r="AG76" s="155">
        <f>SUM(AG66:AG75)</f>
        <v>45</v>
      </c>
      <c r="AH76" s="156" t="s">
        <v>17</v>
      </c>
      <c r="AI76" s="156">
        <f>SUM(AI66:AI75)</f>
        <v>45</v>
      </c>
      <c r="AJ76" s="156">
        <f>SUM(AJ66:AJ75)</f>
        <v>156</v>
      </c>
      <c r="AK76" s="156" t="s">
        <v>17</v>
      </c>
      <c r="AL76" s="157">
        <f>SUM(AL66:AL75)</f>
        <v>156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77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426" t="s">
        <v>14</v>
      </c>
      <c r="AH3" s="427"/>
      <c r="AI3" s="428"/>
      <c r="AJ3" s="429" t="s">
        <v>15</v>
      </c>
      <c r="AK3" s="427"/>
      <c r="AL3" s="427"/>
      <c r="AM3" s="430" t="s">
        <v>16</v>
      </c>
      <c r="AN3" s="431"/>
      <c r="AO3" s="432"/>
    </row>
    <row r="4" spans="1:41" ht="13.5" customHeight="1">
      <c r="A4" s="12">
        <v>1</v>
      </c>
      <c r="B4" s="159" t="s">
        <v>84</v>
      </c>
      <c r="C4" s="163"/>
      <c r="D4" s="164"/>
      <c r="E4" s="165"/>
      <c r="F4" s="13">
        <f>$O$58</f>
        <v>3</v>
      </c>
      <c r="G4" s="14" t="s">
        <v>17</v>
      </c>
      <c r="H4" s="15">
        <f>$Q$58</f>
        <v>0</v>
      </c>
      <c r="I4" s="13">
        <f>$AM$48</f>
        <v>3</v>
      </c>
      <c r="J4" s="14" t="s">
        <v>17</v>
      </c>
      <c r="K4" s="15">
        <f>$AO$48</f>
        <v>1</v>
      </c>
      <c r="L4" s="13">
        <f>$O$51</f>
        <v>3</v>
      </c>
      <c r="M4" s="14" t="s">
        <v>17</v>
      </c>
      <c r="N4" s="15">
        <f>$Q$51</f>
        <v>0</v>
      </c>
      <c r="O4" s="13">
        <f>$AM$42</f>
        <v>3</v>
      </c>
      <c r="P4" s="14" t="s">
        <v>17</v>
      </c>
      <c r="Q4" s="15">
        <f>$AO$42</f>
        <v>1</v>
      </c>
      <c r="R4" s="13">
        <f>$O$42</f>
        <v>3</v>
      </c>
      <c r="S4" s="14" t="s">
        <v>17</v>
      </c>
      <c r="T4" s="15">
        <f>$Q$42</f>
        <v>1</v>
      </c>
      <c r="U4" s="13">
        <f>$AM$36</f>
        <v>3</v>
      </c>
      <c r="V4" s="14" t="s">
        <v>17</v>
      </c>
      <c r="W4" s="15">
        <f>$AO$36</f>
        <v>1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0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9</v>
      </c>
      <c r="AH4" s="14" t="s">
        <v>17</v>
      </c>
      <c r="AI4" s="17">
        <f>SUM(AF5,AC5,Z5,W5,T5,Q5,N5,K5,H5)</f>
        <v>0</v>
      </c>
      <c r="AJ4" s="18">
        <f>SUM(AD4,AA4,X4,U4,R4,O4,L4,I4,F4)</f>
        <v>27</v>
      </c>
      <c r="AK4" s="14" t="s">
        <v>17</v>
      </c>
      <c r="AL4" s="17">
        <f>SUM(AF4,AC4,Z4,W4,T4,Q4,N4,K4,H4)</f>
        <v>4</v>
      </c>
      <c r="AM4" s="433"/>
      <c r="AN4" s="434"/>
      <c r="AO4" s="435"/>
    </row>
    <row r="5" spans="1:41" ht="13.5" customHeight="1" thickBot="1">
      <c r="A5" s="19"/>
      <c r="B5" s="160" t="s">
        <v>85</v>
      </c>
      <c r="C5" s="166"/>
      <c r="D5" s="167"/>
      <c r="E5" s="168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89</v>
      </c>
      <c r="C6" s="13">
        <f>$Q$58</f>
        <v>0</v>
      </c>
      <c r="D6" s="14" t="s">
        <v>17</v>
      </c>
      <c r="E6" s="15">
        <f>$O$58</f>
        <v>3</v>
      </c>
      <c r="F6" s="163"/>
      <c r="G6" s="169"/>
      <c r="H6" s="165"/>
      <c r="I6" s="172">
        <f>$O$50</f>
        <v>0</v>
      </c>
      <c r="J6" s="14" t="s">
        <v>17</v>
      </c>
      <c r="K6" s="15">
        <f>$Q$50</f>
        <v>3</v>
      </c>
      <c r="L6" s="13">
        <f>$AM$41</f>
        <v>3</v>
      </c>
      <c r="M6" s="14" t="s">
        <v>17</v>
      </c>
      <c r="N6" s="15">
        <f>$AO$41</f>
        <v>1</v>
      </c>
      <c r="O6" s="13">
        <f>$O$43</f>
        <v>2</v>
      </c>
      <c r="P6" s="14" t="s">
        <v>17</v>
      </c>
      <c r="Q6" s="15">
        <f>$Q$43</f>
        <v>3</v>
      </c>
      <c r="R6" s="13">
        <f>$AM$35</f>
        <v>2</v>
      </c>
      <c r="S6" s="14" t="s">
        <v>17</v>
      </c>
      <c r="T6" s="15">
        <f>$AO$35</f>
        <v>3</v>
      </c>
      <c r="U6" s="13">
        <f>$O$35</f>
        <v>3</v>
      </c>
      <c r="V6" s="14" t="s">
        <v>17</v>
      </c>
      <c r="W6" s="15">
        <f>$Q$35</f>
        <v>1</v>
      </c>
      <c r="X6" s="13">
        <f>$AM$29</f>
        <v>3</v>
      </c>
      <c r="Y6" s="14" t="s">
        <v>17</v>
      </c>
      <c r="Z6" s="15">
        <f>$AO$29</f>
        <v>0</v>
      </c>
      <c r="AA6" s="13">
        <f>$O$27</f>
        <v>3</v>
      </c>
      <c r="AB6" s="14" t="s">
        <v>17</v>
      </c>
      <c r="AC6" s="15">
        <f>$Q$27</f>
        <v>0</v>
      </c>
      <c r="AD6" s="13">
        <f>$AM$47</f>
        <v>3</v>
      </c>
      <c r="AE6" s="14" t="s">
        <v>17</v>
      </c>
      <c r="AF6" s="16">
        <f>$AO$47</f>
        <v>0</v>
      </c>
      <c r="AG6" s="28">
        <f>SUM(AD7,AA7,X7,U7,R7,O7,L7,I7,C7)</f>
        <v>5</v>
      </c>
      <c r="AH6" s="14" t="s">
        <v>17</v>
      </c>
      <c r="AI6" s="29">
        <f>SUM(AF7,AC7,Z7,W7,T7,Q7,N7,K7,E7)</f>
        <v>4</v>
      </c>
      <c r="AJ6" s="18">
        <f>SUM(AD6,AA6,X6,U6,R6,O6,L6,I6,C6)</f>
        <v>19</v>
      </c>
      <c r="AK6" s="14" t="s">
        <v>17</v>
      </c>
      <c r="AL6" s="17">
        <f>SUM(AF6,AC6,Z6,W6,T6,Q6,N6,K6,E6)</f>
        <v>14</v>
      </c>
      <c r="AM6" s="433"/>
      <c r="AN6" s="434"/>
      <c r="AO6" s="435"/>
    </row>
    <row r="7" spans="1:41" ht="13.5" customHeight="1" thickBot="1">
      <c r="A7" s="19"/>
      <c r="B7" s="162" t="s">
        <v>90</v>
      </c>
      <c r="C7" s="20">
        <f>IF(C6=3,1,0)</f>
        <v>0</v>
      </c>
      <c r="D7" s="23"/>
      <c r="E7" s="23">
        <f>IF(E6=3,1,0)</f>
        <v>1</v>
      </c>
      <c r="F7" s="166"/>
      <c r="G7" s="170"/>
      <c r="H7" s="168"/>
      <c r="I7" s="173">
        <f>IF(I6=3,1,0)</f>
        <v>0</v>
      </c>
      <c r="J7" s="23"/>
      <c r="K7" s="23">
        <f>IF(K6=3,1,0)</f>
        <v>1</v>
      </c>
      <c r="L7" s="20">
        <f>IF(L6=3,1,0)</f>
        <v>1</v>
      </c>
      <c r="M7" s="23"/>
      <c r="N7" s="23">
        <f>IF(N6=3,1,0)</f>
        <v>0</v>
      </c>
      <c r="O7" s="20">
        <f>IF(O6=3,1,0)</f>
        <v>0</v>
      </c>
      <c r="P7" s="23"/>
      <c r="Q7" s="23">
        <f>IF(Q6=3,1,0)</f>
        <v>1</v>
      </c>
      <c r="R7" s="20">
        <f>IF(R6=3,1,0)</f>
        <v>0</v>
      </c>
      <c r="S7" s="23"/>
      <c r="T7" s="23">
        <f>IF(T6=3,1,0)</f>
        <v>1</v>
      </c>
      <c r="U7" s="20">
        <f>IF(U6=3,1,0)</f>
        <v>1</v>
      </c>
      <c r="V7" s="23"/>
      <c r="W7" s="23">
        <f>IF(W6=3,1,0)</f>
        <v>0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100</v>
      </c>
      <c r="C8" s="13">
        <f>$AO$48</f>
        <v>1</v>
      </c>
      <c r="D8" s="14" t="s">
        <v>17</v>
      </c>
      <c r="E8" s="15">
        <f>$AM$48</f>
        <v>3</v>
      </c>
      <c r="F8" s="13">
        <f>$Q$50</f>
        <v>3</v>
      </c>
      <c r="G8" s="14" t="s">
        <v>17</v>
      </c>
      <c r="H8" s="15">
        <f>$O$50</f>
        <v>0</v>
      </c>
      <c r="I8" s="163"/>
      <c r="J8" s="169"/>
      <c r="K8" s="165"/>
      <c r="L8" s="13">
        <f>$O$44</f>
        <v>3</v>
      </c>
      <c r="M8" s="14" t="s">
        <v>17</v>
      </c>
      <c r="N8" s="15">
        <f>$Q$44</f>
        <v>0</v>
      </c>
      <c r="O8" s="13">
        <f>$AM$34</f>
        <v>3</v>
      </c>
      <c r="P8" s="14" t="s">
        <v>17</v>
      </c>
      <c r="Q8" s="15">
        <f>$AO$34</f>
        <v>1</v>
      </c>
      <c r="R8" s="13">
        <f>$O$36</f>
        <v>3</v>
      </c>
      <c r="S8" s="14" t="s">
        <v>17</v>
      </c>
      <c r="T8" s="15">
        <f>$Q$36</f>
        <v>2</v>
      </c>
      <c r="U8" s="13">
        <f>$AM$28</f>
        <v>3</v>
      </c>
      <c r="V8" s="14" t="s">
        <v>17</v>
      </c>
      <c r="W8" s="15">
        <f>$AO$28</f>
        <v>0</v>
      </c>
      <c r="X8" s="13">
        <f>$O$28</f>
        <v>3</v>
      </c>
      <c r="Y8" s="14" t="s">
        <v>17</v>
      </c>
      <c r="Z8" s="15">
        <f>$Q$28</f>
        <v>1</v>
      </c>
      <c r="AA8" s="13">
        <f>$O$57</f>
        <v>3</v>
      </c>
      <c r="AB8" s="14" t="s">
        <v>17</v>
      </c>
      <c r="AC8" s="15">
        <f>$Q$57</f>
        <v>0</v>
      </c>
      <c r="AD8" s="13">
        <f>$AM$40</f>
        <v>3</v>
      </c>
      <c r="AE8" s="14" t="s">
        <v>17</v>
      </c>
      <c r="AF8" s="15">
        <f>$AO$40</f>
        <v>0</v>
      </c>
      <c r="AG8" s="28">
        <f>SUM(AD9,AA9,X9,U9,R9,O9,L9,F9,C9)</f>
        <v>8</v>
      </c>
      <c r="AH8" s="14" t="s">
        <v>17</v>
      </c>
      <c r="AI8" s="29">
        <f>SUM(AF9,AC9,Z9,W9,T9,Q9,N9,H9,E9)</f>
        <v>1</v>
      </c>
      <c r="AJ8" s="18">
        <f>SUM(AD8,AA8,X8,U8,R8,O8,L8,F8,C8)</f>
        <v>25</v>
      </c>
      <c r="AK8" s="14" t="s">
        <v>17</v>
      </c>
      <c r="AL8" s="17">
        <f>SUM(AF8,AC8,Z8,W8,T8,Q8,N8,H8,E8)</f>
        <v>7</v>
      </c>
      <c r="AM8" s="436"/>
      <c r="AN8" s="434"/>
      <c r="AO8" s="435"/>
    </row>
    <row r="9" spans="1:41" ht="13.5" customHeight="1" thickBot="1">
      <c r="A9" s="19"/>
      <c r="B9" s="162" t="s">
        <v>83</v>
      </c>
      <c r="C9" s="20">
        <f>IF(C8=3,1,0)</f>
        <v>0</v>
      </c>
      <c r="D9" s="23"/>
      <c r="E9" s="23">
        <f>IF(E8=3,1,0)</f>
        <v>1</v>
      </c>
      <c r="F9" s="20">
        <f>IF(F8=3,1,0)</f>
        <v>1</v>
      </c>
      <c r="G9" s="23"/>
      <c r="H9" s="23">
        <f>IF(H8=3,1,0)</f>
        <v>0</v>
      </c>
      <c r="I9" s="166"/>
      <c r="J9" s="170"/>
      <c r="K9" s="168"/>
      <c r="L9" s="23">
        <f>IF(L8=3,1,0)</f>
        <v>1</v>
      </c>
      <c r="M9" s="23"/>
      <c r="N9" s="23">
        <f>IF(N8=3,1,0)</f>
        <v>0</v>
      </c>
      <c r="O9" s="20">
        <f>IF(O8=3,1,0)</f>
        <v>1</v>
      </c>
      <c r="P9" s="23"/>
      <c r="Q9" s="23">
        <f>IF(Q8=3,1,0)</f>
        <v>0</v>
      </c>
      <c r="R9" s="20">
        <f>IF(R8=3,1,0)</f>
        <v>1</v>
      </c>
      <c r="S9" s="23"/>
      <c r="T9" s="23">
        <f>IF(T8=3,1,0)</f>
        <v>0</v>
      </c>
      <c r="U9" s="20">
        <f>IF(U8=3,1,0)</f>
        <v>1</v>
      </c>
      <c r="V9" s="23"/>
      <c r="W9" s="23">
        <f>IF(W8=3,1,0)</f>
        <v>0</v>
      </c>
      <c r="X9" s="20">
        <f>IF(X8=3,1,0)</f>
        <v>1</v>
      </c>
      <c r="Y9" s="23"/>
      <c r="Z9" s="23">
        <f>IF(Z8=3,1,0)</f>
        <v>0</v>
      </c>
      <c r="AA9" s="20">
        <f>IF(AA8=3,1,0)</f>
        <v>1</v>
      </c>
      <c r="AB9" s="23"/>
      <c r="AC9" s="23">
        <f>IF(AC8=3,1,0)</f>
        <v>0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109</v>
      </c>
      <c r="C10" s="13">
        <f>$Q$51</f>
        <v>0</v>
      </c>
      <c r="D10" s="14" t="s">
        <v>17</v>
      </c>
      <c r="E10" s="15">
        <f>$O$51</f>
        <v>3</v>
      </c>
      <c r="F10" s="13">
        <f>$AO$41</f>
        <v>1</v>
      </c>
      <c r="G10" s="14" t="s">
        <v>17</v>
      </c>
      <c r="H10" s="15">
        <f>$AM$41</f>
        <v>3</v>
      </c>
      <c r="I10" s="13">
        <f>$Q$44</f>
        <v>0</v>
      </c>
      <c r="J10" s="14" t="s">
        <v>17</v>
      </c>
      <c r="K10" s="15">
        <f>$O$44</f>
        <v>3</v>
      </c>
      <c r="L10" s="163"/>
      <c r="M10" s="169"/>
      <c r="N10" s="165"/>
      <c r="O10" s="13">
        <f>$O$37</f>
        <v>3</v>
      </c>
      <c r="P10" s="14" t="s">
        <v>17</v>
      </c>
      <c r="Q10" s="15">
        <f>$Q$37</f>
        <v>0</v>
      </c>
      <c r="R10" s="13">
        <f>$AM$27</f>
        <v>2</v>
      </c>
      <c r="S10" s="14" t="s">
        <v>17</v>
      </c>
      <c r="T10" s="15">
        <f>$AO$27</f>
        <v>3</v>
      </c>
      <c r="U10" s="13">
        <f>$O$29</f>
        <v>3</v>
      </c>
      <c r="V10" s="14" t="s">
        <v>17</v>
      </c>
      <c r="W10" s="15">
        <f>$Q$29</f>
        <v>2</v>
      </c>
      <c r="X10" s="13">
        <f>$O$56</f>
        <v>0</v>
      </c>
      <c r="Y10" s="14" t="s">
        <v>17</v>
      </c>
      <c r="Z10" s="15">
        <f>$Q$56</f>
        <v>3</v>
      </c>
      <c r="AA10" s="13">
        <f>$AM$49</f>
        <v>3</v>
      </c>
      <c r="AB10" s="14" t="s">
        <v>17</v>
      </c>
      <c r="AC10" s="15">
        <f>$AO$49</f>
        <v>0</v>
      </c>
      <c r="AD10" s="13">
        <f>$AM$33</f>
        <v>3</v>
      </c>
      <c r="AE10" s="14" t="s">
        <v>17</v>
      </c>
      <c r="AF10" s="15">
        <f>$AO$33</f>
        <v>2</v>
      </c>
      <c r="AG10" s="28">
        <f>SUM(AD11,AA11,X11,U11,R11,O11,I11,F11,C11)</f>
        <v>4</v>
      </c>
      <c r="AH10" s="14" t="s">
        <v>17</v>
      </c>
      <c r="AI10" s="29">
        <f>SUM(AF11,AC11,Z11,W11,T11,Q11,K11,H11,E11)</f>
        <v>5</v>
      </c>
      <c r="AJ10" s="18">
        <f>SUM(AD10,AA10,X10,U10,R10,O10,I10,F10,C10)</f>
        <v>15</v>
      </c>
      <c r="AK10" s="14" t="s">
        <v>17</v>
      </c>
      <c r="AL10" s="17">
        <f>SUM(AF10,AC10,Z10,W10,T10,Q10,K10,H10,E10)</f>
        <v>19</v>
      </c>
      <c r="AM10" s="433"/>
      <c r="AN10" s="434"/>
      <c r="AO10" s="435"/>
    </row>
    <row r="11" spans="1:41" ht="13.5" customHeight="1" thickBot="1">
      <c r="A11" s="19"/>
      <c r="B11" s="162" t="s">
        <v>94</v>
      </c>
      <c r="C11" s="20">
        <f>IF(C10=3,1,0)</f>
        <v>0</v>
      </c>
      <c r="D11" s="23"/>
      <c r="E11" s="23">
        <f>IF(E10=3,1,0)</f>
        <v>1</v>
      </c>
      <c r="F11" s="20">
        <f>IF(F10=3,1,0)</f>
        <v>0</v>
      </c>
      <c r="G11" s="23"/>
      <c r="H11" s="23">
        <f>IF(H10=3,1,0)</f>
        <v>1</v>
      </c>
      <c r="I11" s="20">
        <f>IF(I10=3,1,0)</f>
        <v>0</v>
      </c>
      <c r="J11" s="23"/>
      <c r="K11" s="23">
        <f>IF(K10=3,1,0)</f>
        <v>1</v>
      </c>
      <c r="L11" s="166"/>
      <c r="M11" s="170"/>
      <c r="N11" s="168"/>
      <c r="O11" s="23">
        <f>IF(O10=3,1,0)</f>
        <v>1</v>
      </c>
      <c r="P11" s="23"/>
      <c r="Q11" s="23">
        <f>IF(Q10=3,1,0)</f>
        <v>0</v>
      </c>
      <c r="R11" s="20">
        <f>IF(R10=3,1,0)</f>
        <v>0</v>
      </c>
      <c r="S11" s="23"/>
      <c r="T11" s="23">
        <f>IF(T10=3,1,0)</f>
        <v>1</v>
      </c>
      <c r="U11" s="20">
        <f>IF(U10=3,1,0)</f>
        <v>1</v>
      </c>
      <c r="V11" s="23"/>
      <c r="W11" s="23">
        <f>IF(W10=3,1,0)</f>
        <v>0</v>
      </c>
      <c r="X11" s="20">
        <f>IF(X10=3,1,0)</f>
        <v>0</v>
      </c>
      <c r="Y11" s="23"/>
      <c r="Z11" s="23">
        <f>IF(Z10=3,1,0)</f>
        <v>1</v>
      </c>
      <c r="AA11" s="20">
        <f>IF(AA10=3,1,0)</f>
        <v>1</v>
      </c>
      <c r="AB11" s="23"/>
      <c r="AC11" s="23">
        <f>IF(AC10=3,1,0)</f>
        <v>0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119</v>
      </c>
      <c r="C12" s="13">
        <f>$AO$42</f>
        <v>1</v>
      </c>
      <c r="D12" s="14" t="s">
        <v>17</v>
      </c>
      <c r="E12" s="15">
        <f>$AM$42</f>
        <v>3</v>
      </c>
      <c r="F12" s="13">
        <f>$Q$43</f>
        <v>3</v>
      </c>
      <c r="G12" s="14" t="s">
        <v>17</v>
      </c>
      <c r="H12" s="15">
        <f>$O$43</f>
        <v>2</v>
      </c>
      <c r="I12" s="13">
        <f>$AO$34</f>
        <v>1</v>
      </c>
      <c r="J12" s="14" t="s">
        <v>17</v>
      </c>
      <c r="K12" s="15">
        <f>$AM$34</f>
        <v>3</v>
      </c>
      <c r="L12" s="13">
        <f>$Q$37</f>
        <v>0</v>
      </c>
      <c r="M12" s="14" t="s">
        <v>17</v>
      </c>
      <c r="N12" s="15">
        <f>$O$37</f>
        <v>3</v>
      </c>
      <c r="O12" s="163"/>
      <c r="P12" s="169"/>
      <c r="Q12" s="165"/>
      <c r="R12" s="13">
        <f>$O$30</f>
        <v>3</v>
      </c>
      <c r="S12" s="14" t="s">
        <v>17</v>
      </c>
      <c r="T12" s="15">
        <f>$Q$30</f>
        <v>2</v>
      </c>
      <c r="U12" s="13">
        <f>$O$55</f>
        <v>3</v>
      </c>
      <c r="V12" s="14" t="s">
        <v>17</v>
      </c>
      <c r="W12" s="15">
        <f>$Q$55</f>
        <v>1</v>
      </c>
      <c r="X12" s="13">
        <f>$AM$50</f>
        <v>3</v>
      </c>
      <c r="Y12" s="14" t="s">
        <v>17</v>
      </c>
      <c r="Z12" s="15">
        <f>$AO$50</f>
        <v>1</v>
      </c>
      <c r="AA12" s="13">
        <f>$O$49</f>
        <v>3</v>
      </c>
      <c r="AB12" s="14" t="s">
        <v>17</v>
      </c>
      <c r="AC12" s="15">
        <f>$Q$49</f>
        <v>1</v>
      </c>
      <c r="AD12" s="13">
        <f>$AM$26</f>
        <v>0</v>
      </c>
      <c r="AE12" s="14" t="s">
        <v>17</v>
      </c>
      <c r="AF12" s="15">
        <f>$AO$26</f>
        <v>3</v>
      </c>
      <c r="AG12" s="28">
        <f>SUM(AD13,AA13,X13,U13,R13,L13,I13,F13,C13)</f>
        <v>5</v>
      </c>
      <c r="AH12" s="14" t="s">
        <v>17</v>
      </c>
      <c r="AI12" s="29">
        <f>SUM(AF13,AC13,Z13,W13,T13,N13,K13,H13,E13)</f>
        <v>4</v>
      </c>
      <c r="AJ12" s="18">
        <f>SUM(AD12,AA12,X12,U12,R12,L12,I12,F12,C12)</f>
        <v>17</v>
      </c>
      <c r="AK12" s="14" t="s">
        <v>17</v>
      </c>
      <c r="AL12" s="17">
        <f>SUM(AF12,AC12,Z12,W12,T12,N12,K12,H12,E12)</f>
        <v>19</v>
      </c>
      <c r="AM12" s="433"/>
      <c r="AN12" s="434"/>
      <c r="AO12" s="435"/>
    </row>
    <row r="13" spans="1:41" ht="13.5" customHeight="1" thickBot="1">
      <c r="A13" s="19"/>
      <c r="B13" s="162" t="s">
        <v>120</v>
      </c>
      <c r="C13" s="20">
        <f>IF(C12=3,1,0)</f>
        <v>0</v>
      </c>
      <c r="D13" s="23"/>
      <c r="E13" s="23">
        <f>IF(E12=3,1,0)</f>
        <v>1</v>
      </c>
      <c r="F13" s="20">
        <f>IF(F12=3,1,0)</f>
        <v>1</v>
      </c>
      <c r="G13" s="23"/>
      <c r="H13" s="23">
        <f>IF(H12=3,1,0)</f>
        <v>0</v>
      </c>
      <c r="I13" s="20">
        <f>IF(I12=3,1,0)</f>
        <v>0</v>
      </c>
      <c r="J13" s="23"/>
      <c r="K13" s="23">
        <f>IF(K12=3,1,0)</f>
        <v>1</v>
      </c>
      <c r="L13" s="20">
        <f>IF(L12=3,1,0)</f>
        <v>0</v>
      </c>
      <c r="M13" s="23"/>
      <c r="N13" s="23">
        <f>IF(N12=3,1,0)</f>
        <v>1</v>
      </c>
      <c r="O13" s="166"/>
      <c r="P13" s="170"/>
      <c r="Q13" s="168"/>
      <c r="R13" s="23">
        <f>IF(R12=3,1,0)</f>
        <v>1</v>
      </c>
      <c r="S13" s="23"/>
      <c r="T13" s="23">
        <f>IF(T12=3,1,0)</f>
        <v>0</v>
      </c>
      <c r="U13" s="20">
        <f>IF(U12=3,1,0)</f>
        <v>1</v>
      </c>
      <c r="V13" s="23"/>
      <c r="W13" s="23">
        <f>IF(W12=3,1,0)</f>
        <v>0</v>
      </c>
      <c r="X13" s="20">
        <f>IF(X12=3,1,0)</f>
        <v>1</v>
      </c>
      <c r="Y13" s="23"/>
      <c r="Z13" s="23">
        <f>IF(Z12=3,1,0)</f>
        <v>0</v>
      </c>
      <c r="AA13" s="20">
        <f>IF(AA12=3,1,0)</f>
        <v>1</v>
      </c>
      <c r="AB13" s="23"/>
      <c r="AC13" s="23">
        <f>IF(AC12=3,1,0)</f>
        <v>0</v>
      </c>
      <c r="AD13" s="20">
        <f>IF(AD12=3,1,0)</f>
        <v>0</v>
      </c>
      <c r="AE13" s="23"/>
      <c r="AF13" s="23">
        <f>IF(AF12=3,1,0)</f>
        <v>1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128</v>
      </c>
      <c r="C14" s="13">
        <f>$Q$42</f>
        <v>1</v>
      </c>
      <c r="D14" s="14" t="s">
        <v>17</v>
      </c>
      <c r="E14" s="15">
        <f>$O$42</f>
        <v>3</v>
      </c>
      <c r="F14" s="13">
        <f>$AO$35</f>
        <v>3</v>
      </c>
      <c r="G14" s="14" t="s">
        <v>17</v>
      </c>
      <c r="H14" s="15">
        <f>$AM$35</f>
        <v>2</v>
      </c>
      <c r="I14" s="13">
        <f>$Q$36</f>
        <v>2</v>
      </c>
      <c r="J14" s="14" t="s">
        <v>17</v>
      </c>
      <c r="K14" s="15">
        <f>$O$36</f>
        <v>3</v>
      </c>
      <c r="L14" s="13">
        <f>$AO$27</f>
        <v>3</v>
      </c>
      <c r="M14" s="14" t="s">
        <v>17</v>
      </c>
      <c r="N14" s="15">
        <f>$AM$27</f>
        <v>2</v>
      </c>
      <c r="O14" s="13">
        <f>$Q$30</f>
        <v>2</v>
      </c>
      <c r="P14" s="14" t="s">
        <v>17</v>
      </c>
      <c r="Q14" s="15">
        <f>$O$30</f>
        <v>3</v>
      </c>
      <c r="R14" s="163"/>
      <c r="S14" s="169"/>
      <c r="T14" s="165"/>
      <c r="U14" s="13">
        <f>$AM$51</f>
        <v>3</v>
      </c>
      <c r="V14" s="14" t="s">
        <v>17</v>
      </c>
      <c r="W14" s="15">
        <f>$AO$51</f>
        <v>1</v>
      </c>
      <c r="X14" s="13">
        <f>$O$48</f>
        <v>3</v>
      </c>
      <c r="Y14" s="14" t="s">
        <v>17</v>
      </c>
      <c r="Z14" s="15">
        <f>$Q$48</f>
        <v>1</v>
      </c>
      <c r="AA14" s="13">
        <f>$AM$43</f>
        <v>3</v>
      </c>
      <c r="AB14" s="14" t="s">
        <v>17</v>
      </c>
      <c r="AC14" s="15">
        <f>$AO$43</f>
        <v>0</v>
      </c>
      <c r="AD14" s="13">
        <f>$O$54</f>
        <v>3</v>
      </c>
      <c r="AE14" s="14" t="s">
        <v>17</v>
      </c>
      <c r="AF14" s="15">
        <f>$Q$54</f>
        <v>0</v>
      </c>
      <c r="AG14" s="28">
        <f>SUM(AD15,AA15,X15,U15,O15,L15,I15,F15,C15)</f>
        <v>6</v>
      </c>
      <c r="AH14" s="14" t="s">
        <v>17</v>
      </c>
      <c r="AI14" s="29">
        <f>SUM(AF15,AC15,Z15,W15,Q15,N15,K15,H15,E15)</f>
        <v>3</v>
      </c>
      <c r="AJ14" s="18">
        <f>SUM(AD14,AA14,X14,U14,O14,L14,I14,F14,C14)</f>
        <v>23</v>
      </c>
      <c r="AK14" s="14" t="s">
        <v>17</v>
      </c>
      <c r="AL14" s="17">
        <f>SUM(AF14,AC14,Z14,W14,Q14,N14,K14,H14,E14)</f>
        <v>15</v>
      </c>
      <c r="AM14" s="433"/>
      <c r="AN14" s="434"/>
      <c r="AO14" s="435"/>
    </row>
    <row r="15" spans="1:41" ht="13.5" customHeight="1" thickBot="1">
      <c r="A15" s="19"/>
      <c r="B15" s="177" t="s">
        <v>87</v>
      </c>
      <c r="C15" s="20">
        <f>IF(C14=3,1,0)</f>
        <v>0</v>
      </c>
      <c r="D15" s="23"/>
      <c r="E15" s="23">
        <f>IF(E14=3,1,0)</f>
        <v>1</v>
      </c>
      <c r="F15" s="20">
        <f>IF(F14=3,1,0)</f>
        <v>1</v>
      </c>
      <c r="G15" s="23"/>
      <c r="H15" s="23">
        <f>IF(H14=3,1,0)</f>
        <v>0</v>
      </c>
      <c r="I15" s="20">
        <f>IF(I14=3,1,0)</f>
        <v>0</v>
      </c>
      <c r="J15" s="23"/>
      <c r="K15" s="23">
        <f>IF(K14=3,1,0)</f>
        <v>1</v>
      </c>
      <c r="L15" s="20">
        <f>IF(L14=3,1,0)</f>
        <v>1</v>
      </c>
      <c r="M15" s="23"/>
      <c r="N15" s="23">
        <f>IF(N14=3,1,0)</f>
        <v>0</v>
      </c>
      <c r="O15" s="20">
        <f>IF(O14=3,1,0)</f>
        <v>0</v>
      </c>
      <c r="P15" s="23"/>
      <c r="Q15" s="23">
        <f>IF(Q14=3,1,0)</f>
        <v>1</v>
      </c>
      <c r="R15" s="166"/>
      <c r="S15" s="170"/>
      <c r="T15" s="168"/>
      <c r="U15" s="23">
        <f>IF(U14=3,1,0)</f>
        <v>1</v>
      </c>
      <c r="V15" s="23"/>
      <c r="W15" s="23">
        <f>IF(W14=3,1,0)</f>
        <v>0</v>
      </c>
      <c r="X15" s="20">
        <f>IF(X14=3,1,0)</f>
        <v>1</v>
      </c>
      <c r="Y15" s="23"/>
      <c r="Z15" s="23">
        <f>IF(Z14=3,1,0)</f>
        <v>0</v>
      </c>
      <c r="AA15" s="20">
        <f>IF(AA14=3,1,0)</f>
        <v>1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131</v>
      </c>
      <c r="C16" s="13">
        <f>$AO$36</f>
        <v>1</v>
      </c>
      <c r="D16" s="14" t="s">
        <v>17</v>
      </c>
      <c r="E16" s="15">
        <f>$AM$36</f>
        <v>3</v>
      </c>
      <c r="F16" s="13">
        <f>$Q$35</f>
        <v>1</v>
      </c>
      <c r="G16" s="14" t="s">
        <v>17</v>
      </c>
      <c r="H16" s="15">
        <f>$O$35</f>
        <v>3</v>
      </c>
      <c r="I16" s="13">
        <f>$AO$28</f>
        <v>0</v>
      </c>
      <c r="J16" s="14" t="s">
        <v>17</v>
      </c>
      <c r="K16" s="15">
        <f>$AM$28</f>
        <v>3</v>
      </c>
      <c r="L16" s="13">
        <f>$Q$29</f>
        <v>2</v>
      </c>
      <c r="M16" s="14" t="s">
        <v>17</v>
      </c>
      <c r="N16" s="15">
        <f>$O$29</f>
        <v>3</v>
      </c>
      <c r="O16" s="13">
        <f>$Q$55</f>
        <v>1</v>
      </c>
      <c r="P16" s="14" t="s">
        <v>17</v>
      </c>
      <c r="Q16" s="15">
        <f>$O$55</f>
        <v>3</v>
      </c>
      <c r="R16" s="13">
        <f>$AO$51</f>
        <v>1</v>
      </c>
      <c r="S16" s="14" t="s">
        <v>17</v>
      </c>
      <c r="T16" s="15">
        <f>$AM$51</f>
        <v>3</v>
      </c>
      <c r="U16" s="163"/>
      <c r="V16" s="169"/>
      <c r="W16" s="165"/>
      <c r="X16" s="13">
        <f>$AM$44</f>
        <v>0</v>
      </c>
      <c r="Y16" s="14" t="s">
        <v>17</v>
      </c>
      <c r="Z16" s="15">
        <f>$AO$44</f>
        <v>3</v>
      </c>
      <c r="AA16" s="13">
        <f>$O$41</f>
        <v>3</v>
      </c>
      <c r="AB16" s="14" t="s">
        <v>17</v>
      </c>
      <c r="AC16" s="15">
        <f>$Q$41</f>
        <v>0</v>
      </c>
      <c r="AD16" s="13">
        <f>$O$47</f>
        <v>3</v>
      </c>
      <c r="AE16" s="14" t="s">
        <v>17</v>
      </c>
      <c r="AF16" s="15">
        <f>$Q$47</f>
        <v>1</v>
      </c>
      <c r="AG16" s="28">
        <f>SUM(AD17,AA17,X17,R17,O17,L17,I17,F17,C17)</f>
        <v>2</v>
      </c>
      <c r="AH16" s="14" t="s">
        <v>17</v>
      </c>
      <c r="AI16" s="29">
        <f>SUM(AF17,AC17,Z17,T17,Q17,N17,K17,H17,E17)</f>
        <v>7</v>
      </c>
      <c r="AJ16" s="18">
        <f>SUM(AD16,AA16,X16,R16,O16,L16,I16,F16,C16)</f>
        <v>12</v>
      </c>
      <c r="AK16" s="14" t="s">
        <v>17</v>
      </c>
      <c r="AL16" s="17">
        <f>SUM(AF16,AC16,Z16,T16,Q16,N16,K16,H16,E16)</f>
        <v>22</v>
      </c>
      <c r="AM16" s="433"/>
      <c r="AN16" s="434"/>
      <c r="AO16" s="435"/>
    </row>
    <row r="17" spans="1:41" ht="13.5" customHeight="1" thickBot="1">
      <c r="A17" s="19"/>
      <c r="B17" s="162" t="s">
        <v>132</v>
      </c>
      <c r="C17" s="20">
        <f>IF(C16=3,1,0)</f>
        <v>0</v>
      </c>
      <c r="D17" s="23"/>
      <c r="E17" s="23">
        <f>IF(E16=3,1,0)</f>
        <v>1</v>
      </c>
      <c r="F17" s="20">
        <f>IF(F16=3,1,0)</f>
        <v>0</v>
      </c>
      <c r="G17" s="23"/>
      <c r="H17" s="23">
        <f>IF(H16=3,1,0)</f>
        <v>1</v>
      </c>
      <c r="I17" s="20">
        <f>IF(I16=3,1,0)</f>
        <v>0</v>
      </c>
      <c r="J17" s="23"/>
      <c r="K17" s="23">
        <f>IF(K16=3,1,0)</f>
        <v>1</v>
      </c>
      <c r="L17" s="20">
        <f>IF(L16=3,1,0)</f>
        <v>0</v>
      </c>
      <c r="M17" s="23"/>
      <c r="N17" s="23">
        <f>IF(N16=3,1,0)</f>
        <v>1</v>
      </c>
      <c r="O17" s="20">
        <f>IF(O16=3,1,0)</f>
        <v>0</v>
      </c>
      <c r="P17" s="23"/>
      <c r="Q17" s="23">
        <f>IF(Q16=3,1,0)</f>
        <v>1</v>
      </c>
      <c r="R17" s="20">
        <f>IF(R16=3,1,0)</f>
        <v>0</v>
      </c>
      <c r="S17" s="23"/>
      <c r="T17" s="23">
        <f>IF(T16=3,1,0)</f>
        <v>1</v>
      </c>
      <c r="U17" s="166"/>
      <c r="V17" s="170"/>
      <c r="W17" s="168"/>
      <c r="X17" s="20">
        <f>IF(X16=3,1,0)</f>
        <v>0</v>
      </c>
      <c r="Y17" s="23"/>
      <c r="Z17" s="23">
        <f>IF(Z16=3,1,0)</f>
        <v>1</v>
      </c>
      <c r="AA17" s="20">
        <f>IF(AA16=3,1,0)</f>
        <v>1</v>
      </c>
      <c r="AB17" s="23"/>
      <c r="AC17" s="23">
        <f>IF(AC16=3,1,0)</f>
        <v>0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103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0</v>
      </c>
      <c r="G18" s="14" t="s">
        <v>17</v>
      </c>
      <c r="H18" s="15">
        <f>$AM$29</f>
        <v>3</v>
      </c>
      <c r="I18" s="13">
        <f>$Q$28</f>
        <v>1</v>
      </c>
      <c r="J18" s="14" t="s">
        <v>17</v>
      </c>
      <c r="K18" s="15">
        <f>$O$28</f>
        <v>3</v>
      </c>
      <c r="L18" s="13">
        <f>$Q$56</f>
        <v>3</v>
      </c>
      <c r="M18" s="14" t="s">
        <v>17</v>
      </c>
      <c r="N18" s="15">
        <f>$O$56</f>
        <v>0</v>
      </c>
      <c r="O18" s="13">
        <f>$AO$50</f>
        <v>1</v>
      </c>
      <c r="P18" s="14" t="s">
        <v>17</v>
      </c>
      <c r="Q18" s="15">
        <f>$AM$50</f>
        <v>3</v>
      </c>
      <c r="R18" s="13">
        <f>$Q$48</f>
        <v>1</v>
      </c>
      <c r="S18" s="14" t="s">
        <v>17</v>
      </c>
      <c r="T18" s="15">
        <f>$O$48</f>
        <v>3</v>
      </c>
      <c r="U18" s="13">
        <f>$AO$44</f>
        <v>3</v>
      </c>
      <c r="V18" s="14" t="s">
        <v>17</v>
      </c>
      <c r="W18" s="15">
        <f>$AM$44</f>
        <v>0</v>
      </c>
      <c r="X18" s="163"/>
      <c r="Y18" s="169"/>
      <c r="Z18" s="165"/>
      <c r="AA18" s="13">
        <f>$AM$37</f>
        <v>3</v>
      </c>
      <c r="AB18" s="14" t="s">
        <v>17</v>
      </c>
      <c r="AC18" s="15">
        <f>$AO$37</f>
        <v>0</v>
      </c>
      <c r="AD18" s="13">
        <f>$O$40</f>
        <v>3</v>
      </c>
      <c r="AE18" s="14" t="s">
        <v>17</v>
      </c>
      <c r="AF18" s="15">
        <f>$Q$40</f>
        <v>0</v>
      </c>
      <c r="AG18" s="28">
        <f>SUM(AD19,AA19,U19,R19,O19,L19,I19,F19,C19)</f>
        <v>4</v>
      </c>
      <c r="AH18" s="14" t="s">
        <v>17</v>
      </c>
      <c r="AI18" s="29">
        <f>SUM(AF19,AC19,W19,T19,Q19,N19,K19,H19,E19)</f>
        <v>5</v>
      </c>
      <c r="AJ18" s="18">
        <f>SUM(AD18,AA18,U18,R18,O18,L18,I18,F18,C18)</f>
        <v>15</v>
      </c>
      <c r="AK18" s="14" t="s">
        <v>17</v>
      </c>
      <c r="AL18" s="17">
        <f>SUM(AF18,AC18,W18,T18,Q18,N18,K18,H18,E18)</f>
        <v>15</v>
      </c>
      <c r="AM18" s="433"/>
      <c r="AN18" s="434"/>
      <c r="AO18" s="435"/>
    </row>
    <row r="19" spans="1:41" ht="13.5" customHeight="1" thickBot="1">
      <c r="A19" s="19"/>
      <c r="B19" s="162" t="s">
        <v>83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0</v>
      </c>
      <c r="J19" s="23"/>
      <c r="K19" s="23">
        <f>IF(K18=3,1,0)</f>
        <v>1</v>
      </c>
      <c r="L19" s="20">
        <f>IF(L18=3,1,0)</f>
        <v>1</v>
      </c>
      <c r="M19" s="23"/>
      <c r="N19" s="23">
        <f>IF(N18=3,1,0)</f>
        <v>0</v>
      </c>
      <c r="O19" s="20">
        <f>IF(O18=3,1,0)</f>
        <v>0</v>
      </c>
      <c r="P19" s="23"/>
      <c r="Q19" s="23">
        <f>IF(Q18=3,1,0)</f>
        <v>1</v>
      </c>
      <c r="R19" s="20">
        <f>IF(R18=3,1,0)</f>
        <v>0</v>
      </c>
      <c r="S19" s="23"/>
      <c r="T19" s="23">
        <f>IF(T18=3,1,0)</f>
        <v>1</v>
      </c>
      <c r="U19" s="20">
        <f>IF(U18=3,1,0)</f>
        <v>1</v>
      </c>
      <c r="V19" s="23"/>
      <c r="W19" s="23">
        <f>IF(W18=3,1,0)</f>
        <v>0</v>
      </c>
      <c r="X19" s="166"/>
      <c r="Y19" s="170"/>
      <c r="Z19" s="168"/>
      <c r="AA19" s="20">
        <f>IF(AA18=3,1,0)</f>
        <v>1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135</v>
      </c>
      <c r="C20" s="13">
        <f>$AO$30</f>
        <v>0</v>
      </c>
      <c r="D20" s="14" t="s">
        <v>17</v>
      </c>
      <c r="E20" s="15">
        <f>$AM$30</f>
        <v>3</v>
      </c>
      <c r="F20" s="13">
        <f>$Q$27</f>
        <v>0</v>
      </c>
      <c r="G20" s="14" t="s">
        <v>17</v>
      </c>
      <c r="H20" s="15">
        <f>$O$27</f>
        <v>3</v>
      </c>
      <c r="I20" s="13">
        <f>$Q$57</f>
        <v>0</v>
      </c>
      <c r="J20" s="14" t="s">
        <v>17</v>
      </c>
      <c r="K20" s="15">
        <f>$O$57</f>
        <v>3</v>
      </c>
      <c r="L20" s="13">
        <f>$AO$49</f>
        <v>0</v>
      </c>
      <c r="M20" s="14" t="s">
        <v>17</v>
      </c>
      <c r="N20" s="15">
        <f>$AM$49</f>
        <v>3</v>
      </c>
      <c r="O20" s="13">
        <f>$Q$49</f>
        <v>1</v>
      </c>
      <c r="P20" s="14" t="s">
        <v>17</v>
      </c>
      <c r="Q20" s="15">
        <f>$O$49</f>
        <v>3</v>
      </c>
      <c r="R20" s="13">
        <f>$AO$43</f>
        <v>0</v>
      </c>
      <c r="S20" s="14" t="s">
        <v>17</v>
      </c>
      <c r="T20" s="15">
        <f>$AM$43</f>
        <v>3</v>
      </c>
      <c r="U20" s="13">
        <f>$Q$41</f>
        <v>0</v>
      </c>
      <c r="V20" s="14" t="s">
        <v>17</v>
      </c>
      <c r="W20" s="15">
        <f>$O$41</f>
        <v>3</v>
      </c>
      <c r="X20" s="13">
        <f>$AO$37</f>
        <v>0</v>
      </c>
      <c r="Y20" s="14" t="s">
        <v>17</v>
      </c>
      <c r="Z20" s="15">
        <f>$AM$37</f>
        <v>3</v>
      </c>
      <c r="AA20" s="163"/>
      <c r="AB20" s="169"/>
      <c r="AC20" s="165"/>
      <c r="AD20" s="13">
        <f>$O$33</f>
        <v>3</v>
      </c>
      <c r="AE20" s="14" t="s">
        <v>17</v>
      </c>
      <c r="AF20" s="15">
        <f>$Q$33</f>
        <v>1</v>
      </c>
      <c r="AG20" s="28">
        <f>SUM(AD21,X21,U21,R21,O21,L21,I21,F21,C21)</f>
        <v>1</v>
      </c>
      <c r="AH20" s="14" t="s">
        <v>17</v>
      </c>
      <c r="AI20" s="29">
        <f>SUM(AF21,Z21,W21,T21,Q21,N21,K21,H21,E21)</f>
        <v>8</v>
      </c>
      <c r="AJ20" s="18">
        <f>SUM(AD20,X20,U20,R20,O20,L20,I20,F20,C20)</f>
        <v>4</v>
      </c>
      <c r="AK20" s="14" t="s">
        <v>17</v>
      </c>
      <c r="AL20" s="17">
        <f>SUM(AF20,Z20,W20,T20,Q20,N20,K20,H20,E20)</f>
        <v>25</v>
      </c>
      <c r="AM20" s="433"/>
      <c r="AN20" s="434"/>
      <c r="AO20" s="435"/>
    </row>
    <row r="21" spans="1:41" ht="13.5" customHeight="1" thickBot="1">
      <c r="A21" s="19"/>
      <c r="B21" s="162" t="s">
        <v>136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0</v>
      </c>
      <c r="J21" s="23"/>
      <c r="K21" s="23">
        <f>IF(K20=3,1,0)</f>
        <v>1</v>
      </c>
      <c r="L21" s="20">
        <f>IF(L20=3,1,0)</f>
        <v>0</v>
      </c>
      <c r="M21" s="23"/>
      <c r="N21" s="23">
        <f>IF(N20=3,1,0)</f>
        <v>1</v>
      </c>
      <c r="O21" s="20">
        <f>IF(O20=3,1,0)</f>
        <v>0</v>
      </c>
      <c r="P21" s="23"/>
      <c r="Q21" s="23">
        <f>IF(Q20=3,1,0)</f>
        <v>1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6"/>
      <c r="AB21" s="170"/>
      <c r="AC21" s="168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143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0</v>
      </c>
      <c r="G22" s="14" t="s">
        <v>17</v>
      </c>
      <c r="H22" s="15">
        <f>$AM$47</f>
        <v>3</v>
      </c>
      <c r="I22" s="13">
        <f>$AO$40</f>
        <v>0</v>
      </c>
      <c r="J22" s="14" t="s">
        <v>17</v>
      </c>
      <c r="K22" s="15">
        <f>$AM$40</f>
        <v>3</v>
      </c>
      <c r="L22" s="13">
        <f>$AO$33</f>
        <v>2</v>
      </c>
      <c r="M22" s="14" t="s">
        <v>17</v>
      </c>
      <c r="N22" s="15">
        <f>$AM$33</f>
        <v>3</v>
      </c>
      <c r="O22" s="13">
        <f>$AO$26</f>
        <v>3</v>
      </c>
      <c r="P22" s="14" t="s">
        <v>17</v>
      </c>
      <c r="Q22" s="15">
        <f>$AM$26</f>
        <v>0</v>
      </c>
      <c r="R22" s="13">
        <f>$Q$54</f>
        <v>0</v>
      </c>
      <c r="S22" s="14" t="s">
        <v>17</v>
      </c>
      <c r="T22" s="15">
        <f>$O$54</f>
        <v>3</v>
      </c>
      <c r="U22" s="13">
        <f>$Q$47</f>
        <v>1</v>
      </c>
      <c r="V22" s="14" t="s">
        <v>17</v>
      </c>
      <c r="W22" s="15">
        <f>$O$47</f>
        <v>3</v>
      </c>
      <c r="X22" s="13">
        <f>$Q$40</f>
        <v>0</v>
      </c>
      <c r="Y22" s="14" t="s">
        <v>17</v>
      </c>
      <c r="Z22" s="15">
        <f>$O$40</f>
        <v>3</v>
      </c>
      <c r="AA22" s="13">
        <f>$Q$33</f>
        <v>1</v>
      </c>
      <c r="AB22" s="14" t="s">
        <v>17</v>
      </c>
      <c r="AC22" s="15">
        <f>$O$33</f>
        <v>3</v>
      </c>
      <c r="AD22" s="163"/>
      <c r="AE22" s="169"/>
      <c r="AF22" s="165"/>
      <c r="AG22" s="28">
        <f>SUM(AA23,X23,U23,R23,O23,L23,I23,F23,C23)</f>
        <v>1</v>
      </c>
      <c r="AH22" s="14" t="s">
        <v>17</v>
      </c>
      <c r="AI22" s="29">
        <f>SUM(AC23,Z23,W23,T23,Q23,N23,K23,H23,E23)</f>
        <v>8</v>
      </c>
      <c r="AJ22" s="18">
        <f>SUM(AA22,X22,U22,R22,O22,L22,I22,F22,C22)</f>
        <v>7</v>
      </c>
      <c r="AK22" s="14" t="s">
        <v>17</v>
      </c>
      <c r="AL22" s="17">
        <f>SUM(AC22,Z22,W22,T22,Q22,N22,K22,H22,E22)</f>
        <v>24</v>
      </c>
      <c r="AM22" s="433"/>
      <c r="AN22" s="434"/>
      <c r="AO22" s="435"/>
    </row>
    <row r="23" spans="1:144" s="35" customFormat="1" ht="13.5" customHeight="1" thickBot="1">
      <c r="A23" s="19"/>
      <c r="B23" s="162" t="s">
        <v>144</v>
      </c>
      <c r="C23" s="23">
        <f>IF(C22=3,1,0)</f>
        <v>0</v>
      </c>
      <c r="D23" s="23"/>
      <c r="E23" s="23">
        <f>IF(E22=3,1,0)</f>
        <v>1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0</v>
      </c>
      <c r="M23" s="23"/>
      <c r="N23" s="23">
        <f>IF(N22=3,1,0)</f>
        <v>1</v>
      </c>
      <c r="O23" s="20">
        <f>IF(O22=3,1,0)</f>
        <v>1</v>
      </c>
      <c r="P23" s="23"/>
      <c r="Q23" s="23">
        <f>IF(Q22=3,1,0)</f>
        <v>0</v>
      </c>
      <c r="R23" s="20">
        <f>IF(R22=3,1,0)</f>
        <v>0</v>
      </c>
      <c r="S23" s="23"/>
      <c r="T23" s="23">
        <f>IF(T22=3,1,0)</f>
        <v>1</v>
      </c>
      <c r="U23" s="20">
        <f>IF(U22=3,1,0)</f>
        <v>0</v>
      </c>
      <c r="V23" s="23"/>
      <c r="W23" s="23">
        <f>IF(W22=3,1,0)</f>
        <v>1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1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164</v>
      </c>
      <c r="AK24" s="38" t="s">
        <v>17</v>
      </c>
      <c r="AL24" s="41">
        <f>SUM(AL22,AL20,AL18,AL16,AL14,AL12,AL10,AL8,AL6,AL4)</f>
        <v>164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Schneider, Hannes</v>
      </c>
      <c r="C26" s="46"/>
      <c r="D26" s="47" t="s">
        <v>0</v>
      </c>
      <c r="E26" s="48"/>
      <c r="F26" s="49" t="str">
        <f>+B22</f>
        <v>Kraus, Marius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Sessbrügger, Sven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Kraus, Marius</v>
      </c>
      <c r="AH26" s="50"/>
      <c r="AI26" s="50"/>
      <c r="AJ26" s="50"/>
      <c r="AK26" s="50"/>
      <c r="AL26" s="50"/>
      <c r="AM26" s="126">
        <v>0</v>
      </c>
      <c r="AN26" s="51" t="s">
        <v>17</v>
      </c>
      <c r="AO26" s="134">
        <v>3</v>
      </c>
    </row>
    <row r="27" spans="1:41" s="3" customFormat="1" ht="13.5" customHeight="1">
      <c r="A27" s="54" t="s">
        <v>22</v>
      </c>
      <c r="B27" s="107" t="str">
        <f>+B6</f>
        <v>Mellone, Tullio</v>
      </c>
      <c r="C27" s="55"/>
      <c r="D27" s="56" t="s">
        <v>0</v>
      </c>
      <c r="E27" s="55"/>
      <c r="F27" s="57" t="str">
        <f>+B20</f>
        <v>Francolino, Guiseppe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0</v>
      </c>
      <c r="R27" s="75" t="s">
        <v>59</v>
      </c>
      <c r="S27" s="84"/>
      <c r="T27" s="77"/>
      <c r="U27" s="57" t="str">
        <f>+B10</f>
        <v>Genne, Michael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Waldenmaier, Florian</v>
      </c>
      <c r="AH27" s="58"/>
      <c r="AI27" s="58"/>
      <c r="AJ27" s="58"/>
      <c r="AK27" s="58"/>
      <c r="AL27" s="58"/>
      <c r="AM27" s="127">
        <v>2</v>
      </c>
      <c r="AN27" s="59" t="s">
        <v>17</v>
      </c>
      <c r="AO27" s="180">
        <v>3</v>
      </c>
    </row>
    <row r="28" spans="1:41" s="3" customFormat="1" ht="13.5" customHeight="1">
      <c r="A28" s="54" t="s">
        <v>24</v>
      </c>
      <c r="B28" s="107" t="str">
        <f>+B8</f>
        <v>Reuther, Dirk</v>
      </c>
      <c r="C28" s="55"/>
      <c r="D28" s="56" t="s">
        <v>0</v>
      </c>
      <c r="E28" s="55"/>
      <c r="F28" s="57" t="str">
        <f>+B18</f>
        <v>Erdle, Nicolas</v>
      </c>
      <c r="G28" s="58"/>
      <c r="H28" s="58"/>
      <c r="I28" s="58"/>
      <c r="J28" s="58"/>
      <c r="K28" s="58"/>
      <c r="L28" s="58"/>
      <c r="M28" s="58"/>
      <c r="N28" s="58"/>
      <c r="O28" s="121">
        <v>3</v>
      </c>
      <c r="P28" s="59" t="s">
        <v>17</v>
      </c>
      <c r="Q28" s="178">
        <v>1</v>
      </c>
      <c r="R28" s="75" t="s">
        <v>61</v>
      </c>
      <c r="S28" s="84"/>
      <c r="T28" s="77"/>
      <c r="U28" s="57" t="str">
        <f>+B8</f>
        <v>Reuther, Dirk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Metzger, Dennis</v>
      </c>
      <c r="AH28" s="58"/>
      <c r="AI28" s="58"/>
      <c r="AJ28" s="58"/>
      <c r="AK28" s="58"/>
      <c r="AL28" s="58"/>
      <c r="AM28" s="127">
        <v>3</v>
      </c>
      <c r="AN28" s="59" t="s">
        <v>17</v>
      </c>
      <c r="AO28" s="180">
        <v>0</v>
      </c>
    </row>
    <row r="29" spans="1:41" s="3" customFormat="1" ht="13.5" customHeight="1">
      <c r="A29" s="54" t="s">
        <v>26</v>
      </c>
      <c r="B29" s="107" t="str">
        <f>+B10</f>
        <v>Genne, Michael</v>
      </c>
      <c r="C29" s="55"/>
      <c r="D29" s="56" t="s">
        <v>0</v>
      </c>
      <c r="E29" s="55"/>
      <c r="F29" s="57" t="str">
        <f>+B16</f>
        <v>Metzger, Dennis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8">
        <v>2</v>
      </c>
      <c r="R29" s="75" t="s">
        <v>63</v>
      </c>
      <c r="S29" s="84"/>
      <c r="T29" s="77"/>
      <c r="U29" s="57" t="str">
        <f>+B6</f>
        <v>Mellone, Tullio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Erdle, Nicolas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0">
        <v>0</v>
      </c>
    </row>
    <row r="30" spans="1:41" s="3" customFormat="1" ht="13.5" customHeight="1" thickBot="1">
      <c r="A30" s="63" t="s">
        <v>28</v>
      </c>
      <c r="B30" s="108" t="str">
        <f>+B12</f>
        <v>Sessbrügger, Sven</v>
      </c>
      <c r="C30" s="64"/>
      <c r="D30" s="65" t="s">
        <v>0</v>
      </c>
      <c r="E30" s="64"/>
      <c r="F30" s="66" t="str">
        <f>+B14</f>
        <v>Waldenmaier, Florian</v>
      </c>
      <c r="G30" s="67"/>
      <c r="H30" s="67"/>
      <c r="I30" s="67"/>
      <c r="J30" s="67"/>
      <c r="K30" s="67"/>
      <c r="L30" s="67"/>
      <c r="M30" s="67"/>
      <c r="N30" s="67"/>
      <c r="O30" s="122">
        <v>3</v>
      </c>
      <c r="P30" s="68" t="s">
        <v>17</v>
      </c>
      <c r="Q30" s="179">
        <v>2</v>
      </c>
      <c r="R30" s="78" t="s">
        <v>65</v>
      </c>
      <c r="S30" s="85"/>
      <c r="T30" s="79"/>
      <c r="U30" s="66" t="str">
        <f>+B4</f>
        <v>Schneider, Hannes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Francolino, Guiseppe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0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Francolino, Guiseppe</v>
      </c>
      <c r="C33" s="50"/>
      <c r="D33" s="52" t="s">
        <v>0</v>
      </c>
      <c r="E33" s="50"/>
      <c r="F33" s="49" t="str">
        <f>+B22</f>
        <v>Kraus, Marius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1</v>
      </c>
      <c r="R33" s="73" t="s">
        <v>33</v>
      </c>
      <c r="S33" s="50"/>
      <c r="T33" s="74"/>
      <c r="U33" s="49" t="str">
        <f>+B10</f>
        <v>Genne, Michael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Kraus, Marius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2</v>
      </c>
    </row>
    <row r="34" spans="1:41" s="3" customFormat="1" ht="13.5" customHeight="1">
      <c r="A34" s="184" t="s">
        <v>47</v>
      </c>
      <c r="B34" s="110" t="str">
        <f>+B4</f>
        <v>Schneider, Hannes</v>
      </c>
      <c r="C34" s="76"/>
      <c r="D34" s="111" t="s">
        <v>0</v>
      </c>
      <c r="E34" s="76"/>
      <c r="F34" s="103" t="str">
        <f>+B18</f>
        <v>Erdle, Nicolas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Reuther, Dirk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Sessbrügger, Sven</v>
      </c>
      <c r="AH34" s="58"/>
      <c r="AI34" s="58"/>
      <c r="AJ34" s="58"/>
      <c r="AK34" s="58"/>
      <c r="AL34" s="58"/>
      <c r="AM34" s="127">
        <v>3</v>
      </c>
      <c r="AN34" s="59" t="s">
        <v>17</v>
      </c>
      <c r="AO34" s="180">
        <v>1</v>
      </c>
    </row>
    <row r="35" spans="1:41" s="3" customFormat="1" ht="13.5" customHeight="1">
      <c r="A35" s="184" t="s">
        <v>49</v>
      </c>
      <c r="B35" s="110" t="str">
        <f>+B6</f>
        <v>Mellone, Tullio</v>
      </c>
      <c r="C35" s="76"/>
      <c r="D35" s="111" t="s">
        <v>0</v>
      </c>
      <c r="E35" s="76"/>
      <c r="F35" s="103" t="str">
        <f>+B16</f>
        <v>Metzger, Dennis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1</v>
      </c>
      <c r="R35" s="75" t="s">
        <v>37</v>
      </c>
      <c r="S35" s="76"/>
      <c r="T35" s="77"/>
      <c r="U35" s="57" t="str">
        <f>+B6</f>
        <v>Mellone, Tullio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Waldenmaier, Florian</v>
      </c>
      <c r="AH35" s="58"/>
      <c r="AI35" s="58"/>
      <c r="AJ35" s="58"/>
      <c r="AK35" s="58"/>
      <c r="AL35" s="58"/>
      <c r="AM35" s="127">
        <v>2</v>
      </c>
      <c r="AN35" s="59" t="s">
        <v>17</v>
      </c>
      <c r="AO35" s="180">
        <v>3</v>
      </c>
    </row>
    <row r="36" spans="1:41" s="3" customFormat="1" ht="13.5" customHeight="1">
      <c r="A36" s="184" t="s">
        <v>51</v>
      </c>
      <c r="B36" s="110" t="str">
        <f>+B8</f>
        <v>Reuther, Dirk</v>
      </c>
      <c r="C36" s="76"/>
      <c r="D36" s="111" t="s">
        <v>0</v>
      </c>
      <c r="E36" s="76"/>
      <c r="F36" s="103" t="str">
        <f>+B14</f>
        <v>Waldenmaier, Florian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2</v>
      </c>
      <c r="R36" s="75" t="s">
        <v>39</v>
      </c>
      <c r="S36" s="76"/>
      <c r="T36" s="77"/>
      <c r="U36" s="57" t="str">
        <f>+B4</f>
        <v>Schneider, Hannes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Metzger, Dennis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0">
        <v>1</v>
      </c>
    </row>
    <row r="37" spans="1:41" s="3" customFormat="1" ht="13.5" customHeight="1" thickBot="1">
      <c r="A37" s="185" t="s">
        <v>53</v>
      </c>
      <c r="B37" s="112" t="str">
        <f>+B10</f>
        <v>Genne, Michael</v>
      </c>
      <c r="C37" s="43"/>
      <c r="D37" s="26" t="s">
        <v>0</v>
      </c>
      <c r="E37" s="43"/>
      <c r="F37" s="113" t="str">
        <f>+B12</f>
        <v>Sessbrügger, Sven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0</v>
      </c>
      <c r="R37" s="78" t="s">
        <v>41</v>
      </c>
      <c r="S37" s="43"/>
      <c r="T37" s="79"/>
      <c r="U37" s="66" t="str">
        <f>+B18</f>
        <v>Erdle, Nicolas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Francolino, Guiseppe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1">
        <v>0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Erdle, Nicolas</v>
      </c>
      <c r="C40" s="50"/>
      <c r="D40" s="52" t="s">
        <v>0</v>
      </c>
      <c r="E40" s="50"/>
      <c r="F40" s="49" t="str">
        <f>+B22</f>
        <v>Kraus, Marius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0</v>
      </c>
      <c r="R40" s="44" t="s">
        <v>67</v>
      </c>
      <c r="S40" s="76"/>
      <c r="T40" s="76"/>
      <c r="U40" s="45" t="str">
        <f>+B8</f>
        <v>Reuther, Dirk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Kraus, Marius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0</v>
      </c>
    </row>
    <row r="41" spans="1:41" s="3" customFormat="1" ht="13.5" customHeight="1">
      <c r="A41" s="184" t="s">
        <v>23</v>
      </c>
      <c r="B41" s="110" t="str">
        <f>+B16</f>
        <v>Metzger, Dennis</v>
      </c>
      <c r="C41" s="76"/>
      <c r="D41" s="111" t="s">
        <v>0</v>
      </c>
      <c r="E41" s="76"/>
      <c r="F41" s="103" t="str">
        <f>+B20</f>
        <v>Francolino, Guiseppe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0</v>
      </c>
      <c r="R41" s="100" t="s">
        <v>68</v>
      </c>
      <c r="S41" s="76"/>
      <c r="T41" s="76"/>
      <c r="U41" s="101" t="str">
        <f>+B6</f>
        <v>Mellone, Tullio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Genne, Michael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1</v>
      </c>
    </row>
    <row r="42" spans="1:41" s="3" customFormat="1" ht="13.5" customHeight="1">
      <c r="A42" s="184" t="s">
        <v>25</v>
      </c>
      <c r="B42" s="110" t="str">
        <f>+B4</f>
        <v>Schneider, Hannes</v>
      </c>
      <c r="C42" s="76"/>
      <c r="D42" s="111" t="s">
        <v>0</v>
      </c>
      <c r="E42" s="76"/>
      <c r="F42" s="103" t="str">
        <f>+B14</f>
        <v>Waldenmaier, Florian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1</v>
      </c>
      <c r="R42" s="100" t="s">
        <v>69</v>
      </c>
      <c r="S42" s="76"/>
      <c r="T42" s="76"/>
      <c r="U42" s="101" t="str">
        <f>+B4</f>
        <v>Schneider, Hannes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Sessbrügger, Sven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1</v>
      </c>
    </row>
    <row r="43" spans="1:41" s="3" customFormat="1" ht="13.5" customHeight="1">
      <c r="A43" s="184" t="s">
        <v>27</v>
      </c>
      <c r="B43" s="110" t="str">
        <f>+B6</f>
        <v>Mellone, Tullio</v>
      </c>
      <c r="C43" s="76"/>
      <c r="D43" s="111" t="s">
        <v>0</v>
      </c>
      <c r="E43" s="76"/>
      <c r="F43" s="103" t="str">
        <f>+B12</f>
        <v>Sessbrügger, Sven</v>
      </c>
      <c r="G43" s="76"/>
      <c r="H43" s="76"/>
      <c r="I43" s="76"/>
      <c r="J43" s="76"/>
      <c r="K43" s="76"/>
      <c r="L43" s="76"/>
      <c r="M43" s="76"/>
      <c r="N43" s="76"/>
      <c r="O43" s="132">
        <v>2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Waldenmaier, Florian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Francolino, Guiseppe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0</v>
      </c>
    </row>
    <row r="44" spans="1:41" s="3" customFormat="1" ht="13.5" customHeight="1" thickBot="1">
      <c r="A44" s="185" t="s">
        <v>29</v>
      </c>
      <c r="B44" s="112" t="str">
        <f>+B8</f>
        <v>Reuther, Dirk</v>
      </c>
      <c r="C44" s="43"/>
      <c r="D44" s="26" t="s">
        <v>0</v>
      </c>
      <c r="E44" s="43"/>
      <c r="F44" s="113" t="str">
        <f>+B10</f>
        <v>Genne, Michael</v>
      </c>
      <c r="G44" s="43"/>
      <c r="H44" s="43"/>
      <c r="I44" s="43"/>
      <c r="J44" s="43"/>
      <c r="K44" s="43"/>
      <c r="L44" s="43"/>
      <c r="M44" s="43"/>
      <c r="N44" s="43"/>
      <c r="O44" s="133">
        <v>3</v>
      </c>
      <c r="P44" s="33" t="s">
        <v>17</v>
      </c>
      <c r="Q44" s="136">
        <v>0</v>
      </c>
      <c r="R44" s="63" t="s">
        <v>71</v>
      </c>
      <c r="S44" s="67"/>
      <c r="T44" s="67"/>
      <c r="U44" s="182" t="str">
        <f>+B16</f>
        <v>Metzger, Dennis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Erdle, Nicolas</v>
      </c>
      <c r="AH44" s="67"/>
      <c r="AI44" s="67"/>
      <c r="AJ44" s="67"/>
      <c r="AK44" s="67"/>
      <c r="AL44" s="67"/>
      <c r="AM44" s="122">
        <v>0</v>
      </c>
      <c r="AN44" s="68" t="s">
        <v>17</v>
      </c>
      <c r="AO44" s="179">
        <v>3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Metzger, Dennis</v>
      </c>
      <c r="C47" s="46"/>
      <c r="D47" s="47" t="s">
        <v>0</v>
      </c>
      <c r="E47" s="48"/>
      <c r="F47" s="49" t="str">
        <f>$B$22</f>
        <v>Kraus, Marius</v>
      </c>
      <c r="G47" s="50"/>
      <c r="H47" s="50"/>
      <c r="I47" s="50"/>
      <c r="J47" s="50"/>
      <c r="K47" s="50"/>
      <c r="L47" s="50"/>
      <c r="M47" s="50"/>
      <c r="N47" s="50"/>
      <c r="O47" s="120">
        <v>3</v>
      </c>
      <c r="P47" s="51" t="s">
        <v>17</v>
      </c>
      <c r="Q47" s="123">
        <v>1</v>
      </c>
      <c r="R47" s="44" t="s">
        <v>44</v>
      </c>
      <c r="S47" s="50"/>
      <c r="T47" s="50"/>
      <c r="U47" s="106" t="str">
        <f>+B6</f>
        <v>Mellone, Tullio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Kraus, Marius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0</v>
      </c>
    </row>
    <row r="48" spans="1:41" s="3" customFormat="1" ht="13.5" customHeight="1">
      <c r="A48" s="54" t="s">
        <v>58</v>
      </c>
      <c r="B48" s="107" t="str">
        <f>+B14</f>
        <v>Waldenmaier, Florian</v>
      </c>
      <c r="C48" s="55"/>
      <c r="D48" s="56" t="s">
        <v>0</v>
      </c>
      <c r="E48" s="55"/>
      <c r="F48" s="57" t="str">
        <f>+B18</f>
        <v>Erdle, Nicolas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1</v>
      </c>
      <c r="R48" s="100" t="s">
        <v>46</v>
      </c>
      <c r="S48" s="76"/>
      <c r="T48" s="76"/>
      <c r="U48" s="115" t="str">
        <f>+B4</f>
        <v>Schneider, Hannes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Reuther, Dirk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1</v>
      </c>
    </row>
    <row r="49" spans="1:41" s="3" customFormat="1" ht="13.5" customHeight="1">
      <c r="A49" s="54" t="s">
        <v>60</v>
      </c>
      <c r="B49" s="107" t="str">
        <f>+B12</f>
        <v>Sessbrügger, Sven</v>
      </c>
      <c r="C49" s="55"/>
      <c r="D49" s="56" t="s">
        <v>0</v>
      </c>
      <c r="E49" s="55"/>
      <c r="F49" s="57" t="str">
        <f>+B20</f>
        <v>Francolino, Guiseppe</v>
      </c>
      <c r="G49" s="58"/>
      <c r="H49" s="58"/>
      <c r="I49" s="58"/>
      <c r="J49" s="58"/>
      <c r="K49" s="58"/>
      <c r="L49" s="58"/>
      <c r="M49" s="58"/>
      <c r="N49" s="58"/>
      <c r="O49" s="121">
        <v>3</v>
      </c>
      <c r="P49" s="59" t="s">
        <v>17</v>
      </c>
      <c r="Q49" s="124">
        <v>1</v>
      </c>
      <c r="R49" s="100" t="s">
        <v>48</v>
      </c>
      <c r="S49" s="76"/>
      <c r="T49" s="76"/>
      <c r="U49" s="115" t="str">
        <f>+B10</f>
        <v>Genne, Michael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Francolino, Guiseppe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0</v>
      </c>
    </row>
    <row r="50" spans="1:41" s="3" customFormat="1" ht="13.5" customHeight="1">
      <c r="A50" s="54" t="s">
        <v>62</v>
      </c>
      <c r="B50" s="107" t="str">
        <f>+B6</f>
        <v>Mellone, Tullio</v>
      </c>
      <c r="C50" s="55"/>
      <c r="D50" s="56" t="s">
        <v>0</v>
      </c>
      <c r="E50" s="55"/>
      <c r="F50" s="57" t="str">
        <f>+B8</f>
        <v>Reuther, Dirk</v>
      </c>
      <c r="G50" s="58"/>
      <c r="H50" s="58"/>
      <c r="I50" s="58"/>
      <c r="J50" s="58"/>
      <c r="K50" s="58"/>
      <c r="L50" s="58"/>
      <c r="M50" s="58"/>
      <c r="N50" s="58"/>
      <c r="O50" s="121">
        <v>0</v>
      </c>
      <c r="P50" s="59" t="s">
        <v>17</v>
      </c>
      <c r="Q50" s="124">
        <v>3</v>
      </c>
      <c r="R50" s="100" t="s">
        <v>50</v>
      </c>
      <c r="S50" s="76"/>
      <c r="T50" s="76"/>
      <c r="U50" s="115" t="str">
        <f>+B12</f>
        <v>Sessbrügger, Sven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Erdle, Nicolas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1</v>
      </c>
    </row>
    <row r="51" spans="1:41" s="3" customFormat="1" ht="13.5" customHeight="1" thickBot="1">
      <c r="A51" s="63" t="s">
        <v>64</v>
      </c>
      <c r="B51" s="108" t="str">
        <f>+B4</f>
        <v>Schneider, Hannes</v>
      </c>
      <c r="C51" s="64"/>
      <c r="D51" s="65" t="s">
        <v>0</v>
      </c>
      <c r="E51" s="64"/>
      <c r="F51" s="66" t="str">
        <f>+B10</f>
        <v>Genne, Michael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0</v>
      </c>
      <c r="R51" s="116" t="s">
        <v>52</v>
      </c>
      <c r="S51" s="43"/>
      <c r="T51" s="43"/>
      <c r="U51" s="117" t="str">
        <f>+B14</f>
        <v>Waldenmaier, Florian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Metzger, Dennis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1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Waldenmaier, Florian</v>
      </c>
      <c r="C54" s="46"/>
      <c r="D54" s="47" t="s">
        <v>0</v>
      </c>
      <c r="E54" s="48"/>
      <c r="F54" s="49" t="str">
        <f>+B22</f>
        <v>Kraus, Marius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0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Sessbrügger, Sven</v>
      </c>
      <c r="C55" s="55"/>
      <c r="D55" s="56" t="s">
        <v>0</v>
      </c>
      <c r="E55" s="55"/>
      <c r="F55" s="57" t="str">
        <f>+B16</f>
        <v>Metzger, Dennis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8">
        <v>1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Genne, Michael</v>
      </c>
      <c r="C56" s="55"/>
      <c r="D56" s="56" t="s">
        <v>0</v>
      </c>
      <c r="E56" s="55"/>
      <c r="F56" s="57" t="str">
        <f>+B18</f>
        <v>Erdle, Nicolas</v>
      </c>
      <c r="G56" s="58"/>
      <c r="H56" s="58"/>
      <c r="I56" s="58"/>
      <c r="J56" s="58"/>
      <c r="K56" s="58"/>
      <c r="L56" s="58"/>
      <c r="M56" s="58"/>
      <c r="N56" s="58"/>
      <c r="O56" s="121">
        <v>0</v>
      </c>
      <c r="P56" s="59" t="s">
        <v>17</v>
      </c>
      <c r="Q56" s="178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Reuther, Dirk</v>
      </c>
      <c r="C57" s="55"/>
      <c r="D57" s="56" t="s">
        <v>0</v>
      </c>
      <c r="E57" s="55"/>
      <c r="F57" s="57" t="str">
        <f>+B20</f>
        <v>Francolino, Guiseppe</v>
      </c>
      <c r="G57" s="58"/>
      <c r="H57" s="58"/>
      <c r="I57" s="58"/>
      <c r="J57" s="58"/>
      <c r="K57" s="58"/>
      <c r="L57" s="58"/>
      <c r="M57" s="58"/>
      <c r="N57" s="58"/>
      <c r="O57" s="121">
        <v>3</v>
      </c>
      <c r="P57" s="59" t="s">
        <v>17</v>
      </c>
      <c r="Q57" s="178">
        <v>0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Schneider, Hannes</v>
      </c>
      <c r="C58" s="64"/>
      <c r="D58" s="65" t="s">
        <v>0</v>
      </c>
      <c r="E58" s="64"/>
      <c r="F58" s="66" t="str">
        <f>+B6</f>
        <v>Mellone, Tullio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79">
        <v>0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U18-BI-RLT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426" t="str">
        <f>$AG$3</f>
        <v>Punkte</v>
      </c>
      <c r="AH65" s="427"/>
      <c r="AI65" s="428"/>
      <c r="AJ65" s="429" t="str">
        <f>$AJ$3</f>
        <v>Sätze</v>
      </c>
      <c r="AK65" s="427"/>
      <c r="AL65" s="428"/>
      <c r="AM65" s="89" t="str">
        <f>$AM$3</f>
        <v>Platz</v>
      </c>
      <c r="AN65" s="9"/>
      <c r="AO65" s="90"/>
    </row>
    <row r="66" spans="2:41" ht="16.5" thickBot="1">
      <c r="B66" s="151" t="str">
        <f>$B$4</f>
        <v>Schneider, Hannes</v>
      </c>
      <c r="C66" s="153" t="str">
        <f>$B$5</f>
        <v>TSG Heilbronn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23</v>
      </c>
      <c r="AB66" s="146"/>
      <c r="AC66" s="146"/>
      <c r="AD66" s="146"/>
      <c r="AE66" s="147"/>
      <c r="AF66" s="148"/>
      <c r="AG66" s="91">
        <f>$AG$4</f>
        <v>9</v>
      </c>
      <c r="AH66" s="92" t="s">
        <v>17</v>
      </c>
      <c r="AI66" s="93">
        <f>$AI$4</f>
        <v>0</v>
      </c>
      <c r="AJ66" s="94">
        <f>$AJ$4</f>
        <v>27</v>
      </c>
      <c r="AK66" s="92" t="s">
        <v>17</v>
      </c>
      <c r="AL66" s="93">
        <f>$AL$4</f>
        <v>4</v>
      </c>
      <c r="AM66" s="423">
        <v>1</v>
      </c>
      <c r="AN66" s="424"/>
      <c r="AO66" s="425"/>
    </row>
    <row r="67" spans="2:41" ht="16.5" thickBot="1">
      <c r="B67" s="150" t="str">
        <f>$B$8</f>
        <v>Reuther, Dirk</v>
      </c>
      <c r="C67" s="153" t="str">
        <f>$B$9</f>
        <v>TGV E. Beilstein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18</v>
      </c>
      <c r="AB67" s="146"/>
      <c r="AC67" s="146"/>
      <c r="AD67" s="146"/>
      <c r="AE67" s="147"/>
      <c r="AF67" s="148"/>
      <c r="AG67" s="91">
        <f>$AG$8</f>
        <v>8</v>
      </c>
      <c r="AH67" s="92" t="s">
        <v>17</v>
      </c>
      <c r="AI67" s="95">
        <f>$AI$8</f>
        <v>1</v>
      </c>
      <c r="AJ67" s="94">
        <f>$AJ$8</f>
        <v>25</v>
      </c>
      <c r="AK67" s="92" t="s">
        <v>17</v>
      </c>
      <c r="AL67" s="95">
        <f>$AL$8</f>
        <v>7</v>
      </c>
      <c r="AM67" s="423">
        <v>2</v>
      </c>
      <c r="AN67" s="424"/>
      <c r="AO67" s="425"/>
    </row>
    <row r="68" spans="2:41" ht="16.5" thickBot="1">
      <c r="B68" s="150" t="str">
        <f>$B$14</f>
        <v>Waldenmaier, Florian</v>
      </c>
      <c r="C68" s="153" t="str">
        <f>$B$15</f>
        <v>TSB Horkheim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8</v>
      </c>
      <c r="AB68" s="146"/>
      <c r="AC68" s="146"/>
      <c r="AD68" s="146"/>
      <c r="AE68" s="147"/>
      <c r="AF68" s="148"/>
      <c r="AG68" s="91">
        <f>$AG$14</f>
        <v>6</v>
      </c>
      <c r="AH68" s="92" t="s">
        <v>17</v>
      </c>
      <c r="AI68" s="95">
        <f>$AI$14</f>
        <v>3</v>
      </c>
      <c r="AJ68" s="94">
        <f>$AJ$14</f>
        <v>23</v>
      </c>
      <c r="AK68" s="92" t="s">
        <v>17</v>
      </c>
      <c r="AL68" s="95">
        <f>$AL$14</f>
        <v>15</v>
      </c>
      <c r="AM68" s="423">
        <v>3</v>
      </c>
      <c r="AN68" s="424"/>
      <c r="AO68" s="425"/>
    </row>
    <row r="69" spans="2:41" ht="16.5" thickBot="1">
      <c r="B69" s="150" t="str">
        <f>$B$6</f>
        <v>Mellone, Tullio</v>
      </c>
      <c r="C69" s="153" t="str">
        <f>$B$7</f>
        <v>TSV Erlenbach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5</v>
      </c>
      <c r="AB69" s="146"/>
      <c r="AC69" s="146"/>
      <c r="AD69" s="146"/>
      <c r="AE69" s="147"/>
      <c r="AF69" s="148"/>
      <c r="AG69" s="91">
        <f>$AG$6</f>
        <v>5</v>
      </c>
      <c r="AH69" s="92" t="s">
        <v>17</v>
      </c>
      <c r="AI69" s="95">
        <f>$AI$6</f>
        <v>4</v>
      </c>
      <c r="AJ69" s="94">
        <f>$AJ$6</f>
        <v>19</v>
      </c>
      <c r="AK69" s="92" t="s">
        <v>17</v>
      </c>
      <c r="AL69" s="95">
        <f>$AL$6</f>
        <v>14</v>
      </c>
      <c r="AM69" s="423">
        <v>4</v>
      </c>
      <c r="AN69" s="424"/>
      <c r="AO69" s="425"/>
    </row>
    <row r="70" spans="2:41" ht="16.5" thickBot="1">
      <c r="B70" s="150" t="str">
        <f>$B$12</f>
        <v>Sessbrügger, Sven</v>
      </c>
      <c r="C70" s="153" t="str">
        <f>$B$13</f>
        <v>TSV Meimsheim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-2</v>
      </c>
      <c r="AB70" s="146"/>
      <c r="AC70" s="146"/>
      <c r="AD70" s="146"/>
      <c r="AE70" s="147"/>
      <c r="AF70" s="148"/>
      <c r="AG70" s="91">
        <f>$AG$12</f>
        <v>5</v>
      </c>
      <c r="AH70" s="92" t="s">
        <v>17</v>
      </c>
      <c r="AI70" s="95">
        <f>$AI$12</f>
        <v>4</v>
      </c>
      <c r="AJ70" s="94">
        <f>$AJ$12</f>
        <v>17</v>
      </c>
      <c r="AK70" s="92" t="s">
        <v>17</v>
      </c>
      <c r="AL70" s="95">
        <f>$AL$12</f>
        <v>19</v>
      </c>
      <c r="AM70" s="423">
        <v>5</v>
      </c>
      <c r="AN70" s="424"/>
      <c r="AO70" s="425"/>
    </row>
    <row r="71" spans="2:41" ht="16.5" thickBot="1">
      <c r="B71" s="150" t="str">
        <f>$B$18</f>
        <v>Erdle, Nicolas</v>
      </c>
      <c r="C71" s="153" t="str">
        <f>$B$19</f>
        <v>TGV E. Beilstein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0</v>
      </c>
      <c r="AB71" s="146"/>
      <c r="AC71" s="146"/>
      <c r="AD71" s="146"/>
      <c r="AE71" s="147"/>
      <c r="AF71" s="148"/>
      <c r="AG71" s="91">
        <f>$AG$18</f>
        <v>4</v>
      </c>
      <c r="AH71" s="92" t="s">
        <v>17</v>
      </c>
      <c r="AI71" s="95">
        <f>$AI$18</f>
        <v>5</v>
      </c>
      <c r="AJ71" s="94">
        <f>$AJ$18</f>
        <v>15</v>
      </c>
      <c r="AK71" s="92" t="s">
        <v>17</v>
      </c>
      <c r="AL71" s="95">
        <f>$AL$18</f>
        <v>15</v>
      </c>
      <c r="AM71" s="423">
        <v>6</v>
      </c>
      <c r="AN71" s="424"/>
      <c r="AO71" s="425"/>
    </row>
    <row r="72" spans="2:41" ht="16.5" thickBot="1">
      <c r="B72" s="150" t="str">
        <f>$B$10</f>
        <v>Genne, Michael</v>
      </c>
      <c r="C72" s="153" t="str">
        <f>$B$11</f>
        <v>SV Neckarsulm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-4</v>
      </c>
      <c r="AB72" s="146"/>
      <c r="AC72" s="146"/>
      <c r="AD72" s="146"/>
      <c r="AE72" s="147"/>
      <c r="AF72" s="148"/>
      <c r="AG72" s="91">
        <f>$AG$10</f>
        <v>4</v>
      </c>
      <c r="AH72" s="92" t="s">
        <v>17</v>
      </c>
      <c r="AI72" s="95">
        <f>$AI$10</f>
        <v>5</v>
      </c>
      <c r="AJ72" s="94">
        <f>$AJ$10</f>
        <v>15</v>
      </c>
      <c r="AK72" s="92" t="s">
        <v>17</v>
      </c>
      <c r="AL72" s="95">
        <f>$AL$10</f>
        <v>19</v>
      </c>
      <c r="AM72" s="423">
        <v>7</v>
      </c>
      <c r="AN72" s="424"/>
      <c r="AO72" s="425"/>
    </row>
    <row r="73" spans="2:41" ht="16.5" thickBot="1">
      <c r="B73" s="150" t="str">
        <f>$B$16</f>
        <v>Metzger, Dennis</v>
      </c>
      <c r="C73" s="153" t="str">
        <f>$B$17</f>
        <v>TTC Widdern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-10</v>
      </c>
      <c r="AB73" s="146"/>
      <c r="AC73" s="146"/>
      <c r="AD73" s="146"/>
      <c r="AE73" s="147"/>
      <c r="AF73" s="148"/>
      <c r="AG73" s="91">
        <f>$AG$16</f>
        <v>2</v>
      </c>
      <c r="AH73" s="92" t="s">
        <v>17</v>
      </c>
      <c r="AI73" s="95">
        <f>$AI$16</f>
        <v>7</v>
      </c>
      <c r="AJ73" s="94">
        <f>$AJ$16</f>
        <v>12</v>
      </c>
      <c r="AK73" s="92" t="s">
        <v>17</v>
      </c>
      <c r="AL73" s="95">
        <f>$AL$16</f>
        <v>22</v>
      </c>
      <c r="AM73" s="423">
        <v>8</v>
      </c>
      <c r="AN73" s="424"/>
      <c r="AO73" s="425"/>
    </row>
    <row r="74" spans="2:41" ht="16.5" thickBot="1">
      <c r="B74" s="150" t="str">
        <f>$B$22</f>
        <v>Kraus, Marius</v>
      </c>
      <c r="C74" s="153" t="str">
        <f>$B$23</f>
        <v>TTC Gochsen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-17</v>
      </c>
      <c r="AB74" s="146"/>
      <c r="AC74" s="146"/>
      <c r="AD74" s="146"/>
      <c r="AE74" s="147"/>
      <c r="AF74" s="148"/>
      <c r="AG74" s="91">
        <f>$AG$22</f>
        <v>1</v>
      </c>
      <c r="AH74" s="92" t="s">
        <v>17</v>
      </c>
      <c r="AI74" s="95">
        <f>$AI$22</f>
        <v>8</v>
      </c>
      <c r="AJ74" s="94">
        <f>$AJ$22</f>
        <v>7</v>
      </c>
      <c r="AK74" s="92" t="s">
        <v>17</v>
      </c>
      <c r="AL74" s="95">
        <f>$AL$22</f>
        <v>24</v>
      </c>
      <c r="AM74" s="423">
        <v>9</v>
      </c>
      <c r="AN74" s="424"/>
      <c r="AO74" s="425"/>
    </row>
    <row r="75" spans="2:41" ht="16.5" thickBot="1">
      <c r="B75" s="152" t="str">
        <f>$B$20</f>
        <v>Francolino, Guiseppe</v>
      </c>
      <c r="C75" s="153" t="str">
        <f>$B$21</f>
        <v>TG Böckingen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-21</v>
      </c>
      <c r="AB75" s="146"/>
      <c r="AC75" s="146"/>
      <c r="AD75" s="146"/>
      <c r="AE75" s="147"/>
      <c r="AF75" s="148"/>
      <c r="AG75" s="96">
        <f>$AG$20</f>
        <v>1</v>
      </c>
      <c r="AH75" s="97" t="s">
        <v>17</v>
      </c>
      <c r="AI75" s="98">
        <f>$AI$20</f>
        <v>8</v>
      </c>
      <c r="AJ75" s="99">
        <f>$AJ$20</f>
        <v>4</v>
      </c>
      <c r="AK75" s="97" t="s">
        <v>17</v>
      </c>
      <c r="AL75" s="98">
        <f>$AL$20</f>
        <v>25</v>
      </c>
      <c r="AM75" s="423">
        <v>10</v>
      </c>
      <c r="AN75" s="424"/>
      <c r="AO75" s="425"/>
    </row>
    <row r="76" spans="33:38" ht="16.5" thickBot="1">
      <c r="AG76" s="155">
        <f>SUM(AG66:AG75)</f>
        <v>45</v>
      </c>
      <c r="AH76" s="156" t="s">
        <v>17</v>
      </c>
      <c r="AI76" s="156">
        <f>SUM(AI66:AI75)</f>
        <v>45</v>
      </c>
      <c r="AJ76" s="156">
        <f>SUM(AJ66:AJ75)</f>
        <v>164</v>
      </c>
      <c r="AK76" s="156" t="s">
        <v>17</v>
      </c>
      <c r="AL76" s="157">
        <f>SUM(AL66:AL75)</f>
        <v>164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78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426" t="s">
        <v>14</v>
      </c>
      <c r="AH3" s="427"/>
      <c r="AI3" s="428"/>
      <c r="AJ3" s="429" t="s">
        <v>15</v>
      </c>
      <c r="AK3" s="427"/>
      <c r="AL3" s="427"/>
      <c r="AM3" s="430" t="s">
        <v>16</v>
      </c>
      <c r="AN3" s="431"/>
      <c r="AO3" s="432"/>
    </row>
    <row r="4" spans="1:41" ht="13.5" customHeight="1">
      <c r="A4" s="12">
        <v>1</v>
      </c>
      <c r="B4" s="159"/>
      <c r="C4" s="163"/>
      <c r="D4" s="164"/>
      <c r="E4" s="165"/>
      <c r="F4" s="13">
        <f>$O$58</f>
        <v>0</v>
      </c>
      <c r="G4" s="14" t="s">
        <v>17</v>
      </c>
      <c r="H4" s="15">
        <f>$Q$58</f>
        <v>0</v>
      </c>
      <c r="I4" s="13">
        <f>$AM$48</f>
        <v>0</v>
      </c>
      <c r="J4" s="14" t="s">
        <v>17</v>
      </c>
      <c r="K4" s="15">
        <f>$AO$48</f>
        <v>0</v>
      </c>
      <c r="L4" s="13">
        <f>$O$51</f>
        <v>0</v>
      </c>
      <c r="M4" s="14" t="s">
        <v>17</v>
      </c>
      <c r="N4" s="15">
        <f>$Q$51</f>
        <v>0</v>
      </c>
      <c r="O4" s="13">
        <f>$AM$42</f>
        <v>0</v>
      </c>
      <c r="P4" s="14" t="s">
        <v>17</v>
      </c>
      <c r="Q4" s="15">
        <f>$AO$42</f>
        <v>0</v>
      </c>
      <c r="R4" s="13">
        <f>$O$42</f>
        <v>0</v>
      </c>
      <c r="S4" s="14" t="s">
        <v>17</v>
      </c>
      <c r="T4" s="15">
        <f>$Q$42</f>
        <v>0</v>
      </c>
      <c r="U4" s="13">
        <f>$AM$36</f>
        <v>0</v>
      </c>
      <c r="V4" s="14" t="s">
        <v>17</v>
      </c>
      <c r="W4" s="15">
        <f>$AO$36</f>
        <v>0</v>
      </c>
      <c r="X4" s="13">
        <f>$O$34</f>
        <v>0</v>
      </c>
      <c r="Y4" s="14" t="s">
        <v>17</v>
      </c>
      <c r="Z4" s="15">
        <f>$Q$34</f>
        <v>0</v>
      </c>
      <c r="AA4" s="13">
        <f>$AM$30</f>
        <v>0</v>
      </c>
      <c r="AB4" s="14" t="s">
        <v>17</v>
      </c>
      <c r="AC4" s="15">
        <f>$AO$30</f>
        <v>0</v>
      </c>
      <c r="AD4" s="13">
        <f>$O$26</f>
        <v>0</v>
      </c>
      <c r="AE4" s="14" t="s">
        <v>17</v>
      </c>
      <c r="AF4" s="16">
        <f>$Q$26</f>
        <v>0</v>
      </c>
      <c r="AG4" s="17">
        <f>SUM(AD5,AA5,X5,U5,R5,O5,L5,I5,F5)</f>
        <v>0</v>
      </c>
      <c r="AH4" s="14" t="s">
        <v>17</v>
      </c>
      <c r="AI4" s="17">
        <f>SUM(AF5,AC5,Z5,W5,T5,Q5,N5,K5,H5)</f>
        <v>0</v>
      </c>
      <c r="AJ4" s="18">
        <f>SUM(AD4,AA4,X4,U4,R4,O4,L4,I4,F4)</f>
        <v>0</v>
      </c>
      <c r="AK4" s="14" t="s">
        <v>17</v>
      </c>
      <c r="AL4" s="17">
        <f>SUM(AF4,AC4,Z4,W4,T4,Q4,N4,K4,H4)</f>
        <v>0</v>
      </c>
      <c r="AM4" s="433"/>
      <c r="AN4" s="434"/>
      <c r="AO4" s="435"/>
    </row>
    <row r="5" spans="1:41" ht="13.5" customHeight="1" thickBot="1">
      <c r="A5" s="19"/>
      <c r="B5" s="160"/>
      <c r="C5" s="166"/>
      <c r="D5" s="167"/>
      <c r="E5" s="168"/>
      <c r="F5" s="20">
        <f>IF(F4=3,1,0)</f>
        <v>0</v>
      </c>
      <c r="G5" s="21" t="s">
        <v>17</v>
      </c>
      <c r="H5" s="22">
        <f>IF(H4=3,1,0)</f>
        <v>0</v>
      </c>
      <c r="I5" s="20">
        <f>IF(I4=3,1,0)</f>
        <v>0</v>
      </c>
      <c r="J5" s="21" t="s">
        <v>17</v>
      </c>
      <c r="K5" s="23">
        <f>IF(K4=3,1,0)</f>
        <v>0</v>
      </c>
      <c r="L5" s="20">
        <f>IF(L4=3,1,0)</f>
        <v>0</v>
      </c>
      <c r="M5" s="21" t="s">
        <v>17</v>
      </c>
      <c r="N5" s="23">
        <f>IF(N4=3,1,0)</f>
        <v>0</v>
      </c>
      <c r="O5" s="20">
        <f>IF(O4=3,1,0)</f>
        <v>0</v>
      </c>
      <c r="P5" s="21" t="s">
        <v>17</v>
      </c>
      <c r="Q5" s="23">
        <f>IF(Q4=3,1,0)</f>
        <v>0</v>
      </c>
      <c r="R5" s="20">
        <f>IF(R4=3,1,0)</f>
        <v>0</v>
      </c>
      <c r="S5" s="21" t="s">
        <v>17</v>
      </c>
      <c r="T5" s="23">
        <f>IF(T4=3,1,0)</f>
        <v>0</v>
      </c>
      <c r="U5" s="20">
        <f>IF(U4=3,1,0)</f>
        <v>0</v>
      </c>
      <c r="V5" s="21" t="s">
        <v>17</v>
      </c>
      <c r="W5" s="23">
        <f>IF(W4=3,1,0)</f>
        <v>0</v>
      </c>
      <c r="X5" s="20">
        <f>IF(X4=3,1,0)</f>
        <v>0</v>
      </c>
      <c r="Y5" s="21" t="s">
        <v>17</v>
      </c>
      <c r="Z5" s="23">
        <f>IF(Z4=3,1,0)</f>
        <v>0</v>
      </c>
      <c r="AA5" s="20">
        <f>IF(AA4=3,1,0)</f>
        <v>0</v>
      </c>
      <c r="AB5" s="21" t="s">
        <v>17</v>
      </c>
      <c r="AC5" s="23">
        <f>IF(AC4=3,1,0)</f>
        <v>0</v>
      </c>
      <c r="AD5" s="20">
        <f>IF(AD4=3,1,0)</f>
        <v>0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91</v>
      </c>
      <c r="C6" s="13">
        <f>$Q$58</f>
        <v>0</v>
      </c>
      <c r="D6" s="14" t="s">
        <v>17</v>
      </c>
      <c r="E6" s="15">
        <f>$O$58</f>
        <v>0</v>
      </c>
      <c r="F6" s="163"/>
      <c r="G6" s="169"/>
      <c r="H6" s="165"/>
      <c r="I6" s="172">
        <f>$O$50</f>
        <v>3</v>
      </c>
      <c r="J6" s="14" t="s">
        <v>17</v>
      </c>
      <c r="K6" s="15">
        <f>$Q$50</f>
        <v>0</v>
      </c>
      <c r="L6" s="13">
        <f>$AM$41</f>
        <v>3</v>
      </c>
      <c r="M6" s="14" t="s">
        <v>17</v>
      </c>
      <c r="N6" s="15">
        <f>$AO$41</f>
        <v>0</v>
      </c>
      <c r="O6" s="13">
        <f>$O$43</f>
        <v>3</v>
      </c>
      <c r="P6" s="14" t="s">
        <v>17</v>
      </c>
      <c r="Q6" s="15">
        <f>$Q$43</f>
        <v>0</v>
      </c>
      <c r="R6" s="13">
        <f>$AM$35</f>
        <v>3</v>
      </c>
      <c r="S6" s="14" t="s">
        <v>17</v>
      </c>
      <c r="T6" s="15">
        <f>$AO$35</f>
        <v>0</v>
      </c>
      <c r="U6" s="13">
        <f>$O$35</f>
        <v>3</v>
      </c>
      <c r="V6" s="14" t="s">
        <v>17</v>
      </c>
      <c r="W6" s="15">
        <f>$Q$35</f>
        <v>0</v>
      </c>
      <c r="X6" s="13">
        <f>$AM$29</f>
        <v>3</v>
      </c>
      <c r="Y6" s="14" t="s">
        <v>17</v>
      </c>
      <c r="Z6" s="15">
        <f>$AO$29</f>
        <v>0</v>
      </c>
      <c r="AA6" s="13">
        <f>$O$27</f>
        <v>3</v>
      </c>
      <c r="AB6" s="14" t="s">
        <v>17</v>
      </c>
      <c r="AC6" s="15">
        <f>$Q$27</f>
        <v>0</v>
      </c>
      <c r="AD6" s="13">
        <f>$AM$47</f>
        <v>3</v>
      </c>
      <c r="AE6" s="14" t="s">
        <v>17</v>
      </c>
      <c r="AF6" s="16">
        <f>$AO$47</f>
        <v>0</v>
      </c>
      <c r="AG6" s="28">
        <f>SUM(AD7,AA7,X7,U7,R7,O7,L7,I7,C7)</f>
        <v>8</v>
      </c>
      <c r="AH6" s="14" t="s">
        <v>17</v>
      </c>
      <c r="AI6" s="29">
        <f>SUM(AF7,AC7,Z7,W7,T7,Q7,N7,K7,E7)</f>
        <v>0</v>
      </c>
      <c r="AJ6" s="18">
        <f>SUM(AD6,AA6,X6,U6,R6,O6,L6,I6,C6)</f>
        <v>24</v>
      </c>
      <c r="AK6" s="14" t="s">
        <v>17</v>
      </c>
      <c r="AL6" s="17">
        <f>SUM(AF6,AC6,Z6,W6,T6,Q6,N6,K6,E6)</f>
        <v>0</v>
      </c>
      <c r="AM6" s="433"/>
      <c r="AN6" s="434"/>
      <c r="AO6" s="435"/>
    </row>
    <row r="7" spans="1:41" ht="13.5" customHeight="1" thickBot="1">
      <c r="A7" s="19"/>
      <c r="B7" s="162" t="s">
        <v>90</v>
      </c>
      <c r="C7" s="20">
        <f>IF(C6=3,1,0)</f>
        <v>0</v>
      </c>
      <c r="D7" s="23"/>
      <c r="E7" s="23">
        <f>IF(E6=3,1,0)</f>
        <v>0</v>
      </c>
      <c r="F7" s="166"/>
      <c r="G7" s="170"/>
      <c r="H7" s="168"/>
      <c r="I7" s="173">
        <f>IF(I6=3,1,0)</f>
        <v>1</v>
      </c>
      <c r="J7" s="23"/>
      <c r="K7" s="23">
        <f>IF(K6=3,1,0)</f>
        <v>0</v>
      </c>
      <c r="L7" s="20">
        <f>IF(L6=3,1,0)</f>
        <v>1</v>
      </c>
      <c r="M7" s="23"/>
      <c r="N7" s="23">
        <f>IF(N6=3,1,0)</f>
        <v>0</v>
      </c>
      <c r="O7" s="20">
        <f>IF(O6=3,1,0)</f>
        <v>1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1</v>
      </c>
      <c r="V7" s="23"/>
      <c r="W7" s="23">
        <f>IF(W6=3,1,0)</f>
        <v>0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95</v>
      </c>
      <c r="C8" s="13">
        <f>$AO$48</f>
        <v>0</v>
      </c>
      <c r="D8" s="14" t="s">
        <v>17</v>
      </c>
      <c r="E8" s="15">
        <f>$AM$48</f>
        <v>0</v>
      </c>
      <c r="F8" s="13">
        <f>$Q$50</f>
        <v>0</v>
      </c>
      <c r="G8" s="14" t="s">
        <v>17</v>
      </c>
      <c r="H8" s="15">
        <f>$O$50</f>
        <v>3</v>
      </c>
      <c r="I8" s="163"/>
      <c r="J8" s="169"/>
      <c r="K8" s="165"/>
      <c r="L8" s="13">
        <f>$O$44</f>
        <v>3</v>
      </c>
      <c r="M8" s="14" t="s">
        <v>17</v>
      </c>
      <c r="N8" s="15">
        <f>$Q$44</f>
        <v>2</v>
      </c>
      <c r="O8" s="13">
        <f>$AM$34</f>
        <v>2</v>
      </c>
      <c r="P8" s="14" t="s">
        <v>17</v>
      </c>
      <c r="Q8" s="15">
        <f>$AO$34</f>
        <v>3</v>
      </c>
      <c r="R8" s="13">
        <f>$O$36</f>
        <v>3</v>
      </c>
      <c r="S8" s="14" t="s">
        <v>17</v>
      </c>
      <c r="T8" s="15">
        <f>$Q$36</f>
        <v>2</v>
      </c>
      <c r="U8" s="13">
        <f>$AM$28</f>
        <v>0</v>
      </c>
      <c r="V8" s="14" t="s">
        <v>17</v>
      </c>
      <c r="W8" s="15">
        <f>$AO$28</f>
        <v>3</v>
      </c>
      <c r="X8" s="13">
        <f>$O$28</f>
        <v>3</v>
      </c>
      <c r="Y8" s="14" t="s">
        <v>17</v>
      </c>
      <c r="Z8" s="15">
        <f>$Q$28</f>
        <v>0</v>
      </c>
      <c r="AA8" s="13">
        <f>$O$57</f>
        <v>3</v>
      </c>
      <c r="AB8" s="14" t="s">
        <v>17</v>
      </c>
      <c r="AC8" s="15">
        <f>$Q$57</f>
        <v>2</v>
      </c>
      <c r="AD8" s="13">
        <f>$AM$40</f>
        <v>3</v>
      </c>
      <c r="AE8" s="14" t="s">
        <v>17</v>
      </c>
      <c r="AF8" s="15">
        <f>$AO$40</f>
        <v>1</v>
      </c>
      <c r="AG8" s="28">
        <f>SUM(AD9,AA9,X9,U9,R9,O9,L9,F9,C9)</f>
        <v>5</v>
      </c>
      <c r="AH8" s="14" t="s">
        <v>17</v>
      </c>
      <c r="AI8" s="29">
        <f>SUM(AF9,AC9,Z9,W9,T9,Q9,N9,H9,E9)</f>
        <v>3</v>
      </c>
      <c r="AJ8" s="18">
        <f>SUM(AD8,AA8,X8,U8,R8,O8,L8,F8,C8)</f>
        <v>17</v>
      </c>
      <c r="AK8" s="14" t="s">
        <v>17</v>
      </c>
      <c r="AL8" s="17">
        <f>SUM(AF8,AC8,Z8,W8,T8,Q8,N8,H8,E8)</f>
        <v>16</v>
      </c>
      <c r="AM8" s="436"/>
      <c r="AN8" s="434"/>
      <c r="AO8" s="435"/>
    </row>
    <row r="9" spans="1:41" ht="13.5" customHeight="1" thickBot="1">
      <c r="A9" s="19"/>
      <c r="B9" s="162" t="s">
        <v>96</v>
      </c>
      <c r="C9" s="20">
        <f>IF(C8=3,1,0)</f>
        <v>0</v>
      </c>
      <c r="D9" s="23"/>
      <c r="E9" s="23">
        <f>IF(E8=3,1,0)</f>
        <v>0</v>
      </c>
      <c r="F9" s="20">
        <f>IF(F8=3,1,0)</f>
        <v>0</v>
      </c>
      <c r="G9" s="23"/>
      <c r="H9" s="23">
        <f>IF(H8=3,1,0)</f>
        <v>1</v>
      </c>
      <c r="I9" s="166"/>
      <c r="J9" s="170"/>
      <c r="K9" s="168"/>
      <c r="L9" s="23">
        <f>IF(L8=3,1,0)</f>
        <v>1</v>
      </c>
      <c r="M9" s="23"/>
      <c r="N9" s="23">
        <f>IF(N8=3,1,0)</f>
        <v>0</v>
      </c>
      <c r="O9" s="20">
        <f>IF(O8=3,1,0)</f>
        <v>0</v>
      </c>
      <c r="P9" s="23"/>
      <c r="Q9" s="23">
        <f>IF(Q8=3,1,0)</f>
        <v>1</v>
      </c>
      <c r="R9" s="20">
        <f>IF(R8=3,1,0)</f>
        <v>1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1</v>
      </c>
      <c r="X9" s="20">
        <f>IF(X8=3,1,0)</f>
        <v>1</v>
      </c>
      <c r="Y9" s="23"/>
      <c r="Z9" s="23">
        <f>IF(Z8=3,1,0)</f>
        <v>0</v>
      </c>
      <c r="AA9" s="20">
        <f>IF(AA8=3,1,0)</f>
        <v>1</v>
      </c>
      <c r="AB9" s="23"/>
      <c r="AC9" s="23">
        <f>IF(AC8=3,1,0)</f>
        <v>0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104</v>
      </c>
      <c r="C10" s="13">
        <f>$Q$51</f>
        <v>0</v>
      </c>
      <c r="D10" s="14" t="s">
        <v>17</v>
      </c>
      <c r="E10" s="15">
        <f>$O$51</f>
        <v>0</v>
      </c>
      <c r="F10" s="13">
        <f>$AO$41</f>
        <v>0</v>
      </c>
      <c r="G10" s="14" t="s">
        <v>17</v>
      </c>
      <c r="H10" s="15">
        <f>$AM$41</f>
        <v>3</v>
      </c>
      <c r="I10" s="13">
        <f>$Q$44</f>
        <v>2</v>
      </c>
      <c r="J10" s="14" t="s">
        <v>17</v>
      </c>
      <c r="K10" s="15">
        <f>$O$44</f>
        <v>3</v>
      </c>
      <c r="L10" s="163"/>
      <c r="M10" s="169"/>
      <c r="N10" s="165"/>
      <c r="O10" s="13">
        <f>$O$37</f>
        <v>3</v>
      </c>
      <c r="P10" s="14" t="s">
        <v>17</v>
      </c>
      <c r="Q10" s="15">
        <f>$Q$37</f>
        <v>0</v>
      </c>
      <c r="R10" s="13">
        <f>$AM$27</f>
        <v>1</v>
      </c>
      <c r="S10" s="14" t="s">
        <v>17</v>
      </c>
      <c r="T10" s="15">
        <f>$AO$27</f>
        <v>3</v>
      </c>
      <c r="U10" s="13">
        <f>$O$29</f>
        <v>0</v>
      </c>
      <c r="V10" s="14" t="s">
        <v>17</v>
      </c>
      <c r="W10" s="15">
        <f>$Q$29</f>
        <v>3</v>
      </c>
      <c r="X10" s="13">
        <f>$O$56</f>
        <v>0</v>
      </c>
      <c r="Y10" s="14" t="s">
        <v>17</v>
      </c>
      <c r="Z10" s="15">
        <f>$Q$56</f>
        <v>3</v>
      </c>
      <c r="AA10" s="13">
        <f>$AM$49</f>
        <v>3</v>
      </c>
      <c r="AB10" s="14" t="s">
        <v>17</v>
      </c>
      <c r="AC10" s="15">
        <f>$AO$49</f>
        <v>0</v>
      </c>
      <c r="AD10" s="13">
        <f>$AM$33</f>
        <v>3</v>
      </c>
      <c r="AE10" s="14" t="s">
        <v>17</v>
      </c>
      <c r="AF10" s="15">
        <f>$AO$33</f>
        <v>2</v>
      </c>
      <c r="AG10" s="28">
        <f>SUM(AD11,AA11,X11,U11,R11,O11,I11,F11,C11)</f>
        <v>3</v>
      </c>
      <c r="AH10" s="14" t="s">
        <v>17</v>
      </c>
      <c r="AI10" s="29">
        <f>SUM(AF11,AC11,Z11,W11,T11,Q11,K11,H11,E11)</f>
        <v>5</v>
      </c>
      <c r="AJ10" s="18">
        <f>SUM(AD10,AA10,X10,U10,R10,O10,I10,F10,C10)</f>
        <v>12</v>
      </c>
      <c r="AK10" s="14" t="s">
        <v>17</v>
      </c>
      <c r="AL10" s="17">
        <f>SUM(AF10,AC10,Z10,W10,T10,Q10,K10,H10,E10)</f>
        <v>17</v>
      </c>
      <c r="AM10" s="433"/>
      <c r="AN10" s="434"/>
      <c r="AO10" s="435"/>
    </row>
    <row r="11" spans="1:41" ht="13.5" customHeight="1" thickBot="1">
      <c r="A11" s="19"/>
      <c r="B11" s="162" t="s">
        <v>98</v>
      </c>
      <c r="C11" s="20">
        <f>IF(C10=3,1,0)</f>
        <v>0</v>
      </c>
      <c r="D11" s="23"/>
      <c r="E11" s="23">
        <f>IF(E10=3,1,0)</f>
        <v>0</v>
      </c>
      <c r="F11" s="20">
        <f>IF(F10=3,1,0)</f>
        <v>0</v>
      </c>
      <c r="G11" s="23"/>
      <c r="H11" s="23">
        <f>IF(H10=3,1,0)</f>
        <v>1</v>
      </c>
      <c r="I11" s="20">
        <f>IF(I10=3,1,0)</f>
        <v>0</v>
      </c>
      <c r="J11" s="23"/>
      <c r="K11" s="23">
        <f>IF(K10=3,1,0)</f>
        <v>1</v>
      </c>
      <c r="L11" s="166"/>
      <c r="M11" s="170"/>
      <c r="N11" s="168"/>
      <c r="O11" s="23">
        <f>IF(O10=3,1,0)</f>
        <v>1</v>
      </c>
      <c r="P11" s="23"/>
      <c r="Q11" s="23">
        <f>IF(Q10=3,1,0)</f>
        <v>0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1</v>
      </c>
      <c r="X11" s="20">
        <f>IF(X10=3,1,0)</f>
        <v>0</v>
      </c>
      <c r="Y11" s="23"/>
      <c r="Z11" s="23">
        <f>IF(Z10=3,1,0)</f>
        <v>1</v>
      </c>
      <c r="AA11" s="20">
        <f>IF(AA10=3,1,0)</f>
        <v>1</v>
      </c>
      <c r="AB11" s="23"/>
      <c r="AC11" s="23">
        <f>IF(AC10=3,1,0)</f>
        <v>0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111</v>
      </c>
      <c r="C12" s="13">
        <f>$AO$42</f>
        <v>0</v>
      </c>
      <c r="D12" s="14" t="s">
        <v>17</v>
      </c>
      <c r="E12" s="15">
        <f>$AM$42</f>
        <v>0</v>
      </c>
      <c r="F12" s="13">
        <f>$Q$43</f>
        <v>0</v>
      </c>
      <c r="G12" s="14" t="s">
        <v>17</v>
      </c>
      <c r="H12" s="15">
        <f>$O$43</f>
        <v>3</v>
      </c>
      <c r="I12" s="13">
        <f>$AO$34</f>
        <v>3</v>
      </c>
      <c r="J12" s="14" t="s">
        <v>17</v>
      </c>
      <c r="K12" s="15">
        <f>$AM$34</f>
        <v>2</v>
      </c>
      <c r="L12" s="13">
        <f>$Q$37</f>
        <v>0</v>
      </c>
      <c r="M12" s="14" t="s">
        <v>17</v>
      </c>
      <c r="N12" s="15">
        <f>$O$37</f>
        <v>3</v>
      </c>
      <c r="O12" s="163"/>
      <c r="P12" s="169"/>
      <c r="Q12" s="165"/>
      <c r="R12" s="13">
        <f>$O$30</f>
        <v>1</v>
      </c>
      <c r="S12" s="14" t="s">
        <v>17</v>
      </c>
      <c r="T12" s="15">
        <f>$Q$30</f>
        <v>3</v>
      </c>
      <c r="U12" s="13">
        <f>$O$55</f>
        <v>0</v>
      </c>
      <c r="V12" s="14" t="s">
        <v>17</v>
      </c>
      <c r="W12" s="15">
        <f>$Q$55</f>
        <v>3</v>
      </c>
      <c r="X12" s="13">
        <f>$AM$50</f>
        <v>1</v>
      </c>
      <c r="Y12" s="14" t="s">
        <v>17</v>
      </c>
      <c r="Z12" s="15">
        <f>$AO$50</f>
        <v>3</v>
      </c>
      <c r="AA12" s="13">
        <f>$O$49</f>
        <v>0</v>
      </c>
      <c r="AB12" s="14" t="s">
        <v>17</v>
      </c>
      <c r="AC12" s="15">
        <f>$Q$49</f>
        <v>3</v>
      </c>
      <c r="AD12" s="13">
        <f>$AM$26</f>
        <v>2</v>
      </c>
      <c r="AE12" s="14" t="s">
        <v>17</v>
      </c>
      <c r="AF12" s="15">
        <f>$AO$26</f>
        <v>3</v>
      </c>
      <c r="AG12" s="28">
        <f>SUM(AD13,AA13,X13,U13,R13,L13,I13,F13,C13)</f>
        <v>1</v>
      </c>
      <c r="AH12" s="14" t="s">
        <v>17</v>
      </c>
      <c r="AI12" s="29">
        <f>SUM(AF13,AC13,Z13,W13,T13,N13,K13,H13,E13)</f>
        <v>7</v>
      </c>
      <c r="AJ12" s="18">
        <f>SUM(AD12,AA12,X12,U12,R12,L12,I12,F12,C12)</f>
        <v>7</v>
      </c>
      <c r="AK12" s="14" t="s">
        <v>17</v>
      </c>
      <c r="AL12" s="17">
        <f>SUM(AF12,AC12,Z12,W12,T12,N12,K12,H12,E12)</f>
        <v>23</v>
      </c>
      <c r="AM12" s="433"/>
      <c r="AN12" s="434"/>
      <c r="AO12" s="435"/>
    </row>
    <row r="13" spans="1:41" ht="13.5" customHeight="1" thickBot="1">
      <c r="A13" s="19"/>
      <c r="B13" s="162" t="s">
        <v>94</v>
      </c>
      <c r="C13" s="20">
        <f>IF(C12=3,1,0)</f>
        <v>0</v>
      </c>
      <c r="D13" s="23"/>
      <c r="E13" s="23">
        <f>IF(E12=3,1,0)</f>
        <v>0</v>
      </c>
      <c r="F13" s="20">
        <f>IF(F12=3,1,0)</f>
        <v>0</v>
      </c>
      <c r="G13" s="23"/>
      <c r="H13" s="23">
        <f>IF(H12=3,1,0)</f>
        <v>1</v>
      </c>
      <c r="I13" s="20">
        <f>IF(I12=3,1,0)</f>
        <v>1</v>
      </c>
      <c r="J13" s="23"/>
      <c r="K13" s="23">
        <f>IF(K12=3,1,0)</f>
        <v>0</v>
      </c>
      <c r="L13" s="20">
        <f>IF(L12=3,1,0)</f>
        <v>0</v>
      </c>
      <c r="M13" s="23"/>
      <c r="N13" s="23">
        <f>IF(N12=3,1,0)</f>
        <v>1</v>
      </c>
      <c r="O13" s="166"/>
      <c r="P13" s="170"/>
      <c r="Q13" s="168"/>
      <c r="R13" s="23">
        <f>IF(R12=3,1,0)</f>
        <v>0</v>
      </c>
      <c r="S13" s="23"/>
      <c r="T13" s="23">
        <f>IF(T12=3,1,0)</f>
        <v>1</v>
      </c>
      <c r="U13" s="20">
        <f>IF(U12=3,1,0)</f>
        <v>0</v>
      </c>
      <c r="V13" s="23"/>
      <c r="W13" s="23">
        <f>IF(W12=3,1,0)</f>
        <v>1</v>
      </c>
      <c r="X13" s="20">
        <f>IF(X12=3,1,0)</f>
        <v>0</v>
      </c>
      <c r="Y13" s="23"/>
      <c r="Z13" s="23">
        <f>IF(Z12=3,1,0)</f>
        <v>1</v>
      </c>
      <c r="AA13" s="20">
        <f>IF(AA12=3,1,0)</f>
        <v>0</v>
      </c>
      <c r="AB13" s="23"/>
      <c r="AC13" s="23">
        <f>IF(AC12=3,1,0)</f>
        <v>1</v>
      </c>
      <c r="AD13" s="20">
        <f>IF(AD12=3,1,0)</f>
        <v>0</v>
      </c>
      <c r="AE13" s="23"/>
      <c r="AF13" s="23">
        <f>IF(AF12=3,1,0)</f>
        <v>1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123</v>
      </c>
      <c r="C14" s="13">
        <f>$Q$42</f>
        <v>0</v>
      </c>
      <c r="D14" s="14" t="s">
        <v>17</v>
      </c>
      <c r="E14" s="15">
        <f>$O$42</f>
        <v>0</v>
      </c>
      <c r="F14" s="13">
        <f>$AO$35</f>
        <v>0</v>
      </c>
      <c r="G14" s="14" t="s">
        <v>17</v>
      </c>
      <c r="H14" s="15">
        <f>$AM$35</f>
        <v>3</v>
      </c>
      <c r="I14" s="13">
        <f>$Q$36</f>
        <v>2</v>
      </c>
      <c r="J14" s="14" t="s">
        <v>17</v>
      </c>
      <c r="K14" s="15">
        <f>$O$36</f>
        <v>3</v>
      </c>
      <c r="L14" s="13">
        <f>$AO$27</f>
        <v>3</v>
      </c>
      <c r="M14" s="14" t="s">
        <v>17</v>
      </c>
      <c r="N14" s="15">
        <f>$AM$27</f>
        <v>1</v>
      </c>
      <c r="O14" s="13">
        <f>$Q$30</f>
        <v>3</v>
      </c>
      <c r="P14" s="14" t="s">
        <v>17</v>
      </c>
      <c r="Q14" s="15">
        <f>$O$30</f>
        <v>1</v>
      </c>
      <c r="R14" s="163"/>
      <c r="S14" s="169"/>
      <c r="T14" s="165"/>
      <c r="U14" s="13">
        <f>$AM$51</f>
        <v>3</v>
      </c>
      <c r="V14" s="14" t="s">
        <v>17</v>
      </c>
      <c r="W14" s="15">
        <f>$AO$51</f>
        <v>2</v>
      </c>
      <c r="X14" s="13">
        <f>$O$48</f>
        <v>3</v>
      </c>
      <c r="Y14" s="14" t="s">
        <v>17</v>
      </c>
      <c r="Z14" s="15">
        <f>$Q$48</f>
        <v>0</v>
      </c>
      <c r="AA14" s="13">
        <f>$AM$43</f>
        <v>3</v>
      </c>
      <c r="AB14" s="14" t="s">
        <v>17</v>
      </c>
      <c r="AC14" s="15">
        <f>$AO$43</f>
        <v>0</v>
      </c>
      <c r="AD14" s="13">
        <f>$O$54</f>
        <v>3</v>
      </c>
      <c r="AE14" s="14" t="s">
        <v>17</v>
      </c>
      <c r="AF14" s="15">
        <f>$Q$54</f>
        <v>1</v>
      </c>
      <c r="AG14" s="28">
        <f>SUM(AD15,AA15,X15,U15,O15,L15,I15,F15,C15)</f>
        <v>6</v>
      </c>
      <c r="AH14" s="14" t="s">
        <v>17</v>
      </c>
      <c r="AI14" s="29">
        <f>SUM(AF15,AC15,Z15,W15,Q15,N15,K15,H15,E15)</f>
        <v>2</v>
      </c>
      <c r="AJ14" s="18">
        <f>SUM(AD14,AA14,X14,U14,O14,L14,I14,F14,C14)</f>
        <v>20</v>
      </c>
      <c r="AK14" s="14" t="s">
        <v>17</v>
      </c>
      <c r="AL14" s="17">
        <f>SUM(AF14,AC14,Z14,W14,Q14,N14,K14,H14,E14)</f>
        <v>11</v>
      </c>
      <c r="AM14" s="433"/>
      <c r="AN14" s="434"/>
      <c r="AO14" s="435"/>
    </row>
    <row r="15" spans="1:41" ht="13.5" customHeight="1" thickBot="1">
      <c r="A15" s="19"/>
      <c r="B15" s="177" t="s">
        <v>81</v>
      </c>
      <c r="C15" s="20">
        <f>IF(C14=3,1,0)</f>
        <v>0</v>
      </c>
      <c r="D15" s="23"/>
      <c r="E15" s="23">
        <f>IF(E14=3,1,0)</f>
        <v>0</v>
      </c>
      <c r="F15" s="20">
        <f>IF(F14=3,1,0)</f>
        <v>0</v>
      </c>
      <c r="G15" s="23"/>
      <c r="H15" s="23">
        <f>IF(H14=3,1,0)</f>
        <v>1</v>
      </c>
      <c r="I15" s="20">
        <f>IF(I14=3,1,0)</f>
        <v>0</v>
      </c>
      <c r="J15" s="23"/>
      <c r="K15" s="23">
        <f>IF(K14=3,1,0)</f>
        <v>1</v>
      </c>
      <c r="L15" s="20">
        <f>IF(L14=3,1,0)</f>
        <v>1</v>
      </c>
      <c r="M15" s="23"/>
      <c r="N15" s="23">
        <f>IF(N14=3,1,0)</f>
        <v>0</v>
      </c>
      <c r="O15" s="20">
        <f>IF(O14=3,1,0)</f>
        <v>1</v>
      </c>
      <c r="P15" s="23"/>
      <c r="Q15" s="23">
        <f>IF(Q14=3,1,0)</f>
        <v>0</v>
      </c>
      <c r="R15" s="166"/>
      <c r="S15" s="170"/>
      <c r="T15" s="168"/>
      <c r="U15" s="23">
        <f>IF(U14=3,1,0)</f>
        <v>1</v>
      </c>
      <c r="V15" s="23"/>
      <c r="W15" s="23">
        <f>IF(W14=3,1,0)</f>
        <v>0</v>
      </c>
      <c r="X15" s="20">
        <f>IF(X14=3,1,0)</f>
        <v>1</v>
      </c>
      <c r="Y15" s="23"/>
      <c r="Z15" s="23">
        <f>IF(Z14=3,1,0)</f>
        <v>0</v>
      </c>
      <c r="AA15" s="20">
        <f>IF(AA14=3,1,0)</f>
        <v>1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129</v>
      </c>
      <c r="C16" s="13">
        <f>$AO$36</f>
        <v>0</v>
      </c>
      <c r="D16" s="14" t="s">
        <v>17</v>
      </c>
      <c r="E16" s="15">
        <f>$AM$36</f>
        <v>0</v>
      </c>
      <c r="F16" s="13">
        <f>$Q$35</f>
        <v>0</v>
      </c>
      <c r="G16" s="14" t="s">
        <v>17</v>
      </c>
      <c r="H16" s="15">
        <f>$O$35</f>
        <v>3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3</v>
      </c>
      <c r="M16" s="14" t="s">
        <v>17</v>
      </c>
      <c r="N16" s="15">
        <f>$O$29</f>
        <v>0</v>
      </c>
      <c r="O16" s="13">
        <f>$Q$55</f>
        <v>3</v>
      </c>
      <c r="P16" s="14" t="s">
        <v>17</v>
      </c>
      <c r="Q16" s="15">
        <f>$O$55</f>
        <v>0</v>
      </c>
      <c r="R16" s="13">
        <f>$AO$51</f>
        <v>2</v>
      </c>
      <c r="S16" s="14" t="s">
        <v>17</v>
      </c>
      <c r="T16" s="15">
        <f>$AM$51</f>
        <v>3</v>
      </c>
      <c r="U16" s="163"/>
      <c r="V16" s="169"/>
      <c r="W16" s="165"/>
      <c r="X16" s="13">
        <f>$AM$44</f>
        <v>3</v>
      </c>
      <c r="Y16" s="14" t="s">
        <v>17</v>
      </c>
      <c r="Z16" s="15">
        <f>$AO$44</f>
        <v>2</v>
      </c>
      <c r="AA16" s="13">
        <f>$O$41</f>
        <v>3</v>
      </c>
      <c r="AB16" s="14" t="s">
        <v>17</v>
      </c>
      <c r="AC16" s="15">
        <f>$Q$41</f>
        <v>1</v>
      </c>
      <c r="AD16" s="13">
        <f>$O$47</f>
        <v>3</v>
      </c>
      <c r="AE16" s="14" t="s">
        <v>17</v>
      </c>
      <c r="AF16" s="15">
        <f>$Q$47</f>
        <v>0</v>
      </c>
      <c r="AG16" s="28">
        <f>SUM(AD17,AA17,X17,R17,O17,L17,I17,F17,C17)</f>
        <v>6</v>
      </c>
      <c r="AH16" s="14" t="s">
        <v>17</v>
      </c>
      <c r="AI16" s="29">
        <f>SUM(AF17,AC17,Z17,T17,Q17,N17,K17,H17,E17)</f>
        <v>2</v>
      </c>
      <c r="AJ16" s="18">
        <f>SUM(AD16,AA16,X16,R16,O16,L16,I16,F16,C16)</f>
        <v>20</v>
      </c>
      <c r="AK16" s="14" t="s">
        <v>17</v>
      </c>
      <c r="AL16" s="17">
        <f>SUM(AF16,AC16,Z16,T16,Q16,N16,K16,H16,E16)</f>
        <v>9</v>
      </c>
      <c r="AM16" s="433"/>
      <c r="AN16" s="434"/>
      <c r="AO16" s="435"/>
    </row>
    <row r="17" spans="1:41" ht="13.5" customHeight="1" thickBot="1">
      <c r="A17" s="19"/>
      <c r="B17" s="162" t="s">
        <v>130</v>
      </c>
      <c r="C17" s="20">
        <f>IF(C16=3,1,0)</f>
        <v>0</v>
      </c>
      <c r="D17" s="23"/>
      <c r="E17" s="23">
        <f>IF(E16=3,1,0)</f>
        <v>0</v>
      </c>
      <c r="F17" s="20">
        <f>IF(F16=3,1,0)</f>
        <v>0</v>
      </c>
      <c r="G17" s="23"/>
      <c r="H17" s="23">
        <f>IF(H16=3,1,0)</f>
        <v>1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1</v>
      </c>
      <c r="P17" s="23"/>
      <c r="Q17" s="23">
        <f>IF(Q16=3,1,0)</f>
        <v>0</v>
      </c>
      <c r="R17" s="20">
        <f>IF(R16=3,1,0)</f>
        <v>0</v>
      </c>
      <c r="S17" s="23"/>
      <c r="T17" s="23">
        <f>IF(T16=3,1,0)</f>
        <v>1</v>
      </c>
      <c r="U17" s="166"/>
      <c r="V17" s="170"/>
      <c r="W17" s="168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138</v>
      </c>
      <c r="C18" s="13">
        <f>$Q$34</f>
        <v>0</v>
      </c>
      <c r="D18" s="14" t="s">
        <v>17</v>
      </c>
      <c r="E18" s="15">
        <f>$O$34</f>
        <v>0</v>
      </c>
      <c r="F18" s="13">
        <f>$AO$29</f>
        <v>0</v>
      </c>
      <c r="G18" s="14" t="s">
        <v>17</v>
      </c>
      <c r="H18" s="15">
        <f>$AM$29</f>
        <v>3</v>
      </c>
      <c r="I18" s="13">
        <f>$Q$28</f>
        <v>0</v>
      </c>
      <c r="J18" s="14" t="s">
        <v>17</v>
      </c>
      <c r="K18" s="15">
        <f>$O$28</f>
        <v>3</v>
      </c>
      <c r="L18" s="13">
        <f>$Q$56</f>
        <v>3</v>
      </c>
      <c r="M18" s="14" t="s">
        <v>17</v>
      </c>
      <c r="N18" s="15">
        <f>$O$56</f>
        <v>0</v>
      </c>
      <c r="O18" s="13">
        <f>$AO$50</f>
        <v>3</v>
      </c>
      <c r="P18" s="14" t="s">
        <v>17</v>
      </c>
      <c r="Q18" s="15">
        <f>$AM$50</f>
        <v>1</v>
      </c>
      <c r="R18" s="13">
        <f>$Q$48</f>
        <v>0</v>
      </c>
      <c r="S18" s="14" t="s">
        <v>17</v>
      </c>
      <c r="T18" s="15">
        <f>$O$48</f>
        <v>3</v>
      </c>
      <c r="U18" s="13">
        <f>$AO$44</f>
        <v>2</v>
      </c>
      <c r="V18" s="14" t="s">
        <v>17</v>
      </c>
      <c r="W18" s="15">
        <f>$AM$44</f>
        <v>3</v>
      </c>
      <c r="X18" s="163"/>
      <c r="Y18" s="169"/>
      <c r="Z18" s="165"/>
      <c r="AA18" s="13">
        <f>$AM$37</f>
        <v>3</v>
      </c>
      <c r="AB18" s="14" t="s">
        <v>17</v>
      </c>
      <c r="AC18" s="15">
        <f>$AO$37</f>
        <v>1</v>
      </c>
      <c r="AD18" s="13">
        <f>$O$40</f>
        <v>3</v>
      </c>
      <c r="AE18" s="14" t="s">
        <v>17</v>
      </c>
      <c r="AF18" s="15">
        <f>$Q$40</f>
        <v>2</v>
      </c>
      <c r="AG18" s="28">
        <f>SUM(AD19,AA19,U19,R19,O19,L19,I19,F19,C19)</f>
        <v>4</v>
      </c>
      <c r="AH18" s="14" t="s">
        <v>17</v>
      </c>
      <c r="AI18" s="29">
        <f>SUM(AF19,AC19,W19,T19,Q19,N19,K19,H19,E19)</f>
        <v>4</v>
      </c>
      <c r="AJ18" s="18">
        <f>SUM(AD18,AA18,U18,R18,O18,L18,I18,F18,C18)</f>
        <v>14</v>
      </c>
      <c r="AK18" s="14" t="s">
        <v>17</v>
      </c>
      <c r="AL18" s="17">
        <f>SUM(AF18,AC18,W18,T18,Q18,N18,K18,H18,E18)</f>
        <v>16</v>
      </c>
      <c r="AM18" s="433"/>
      <c r="AN18" s="434"/>
      <c r="AO18" s="435"/>
    </row>
    <row r="19" spans="1:41" ht="13.5" customHeight="1" thickBot="1">
      <c r="A19" s="19"/>
      <c r="B19" s="162" t="s">
        <v>139</v>
      </c>
      <c r="C19" s="20">
        <f>IF(C18=3,1,0)</f>
        <v>0</v>
      </c>
      <c r="D19" s="23"/>
      <c r="E19" s="23">
        <f>IF(E18=3,1,0)</f>
        <v>0</v>
      </c>
      <c r="F19" s="20">
        <f>IF(F18=3,1,0)</f>
        <v>0</v>
      </c>
      <c r="G19" s="23"/>
      <c r="H19" s="23">
        <f>IF(H18=3,1,0)</f>
        <v>1</v>
      </c>
      <c r="I19" s="20">
        <f>IF(I18=3,1,0)</f>
        <v>0</v>
      </c>
      <c r="J19" s="23"/>
      <c r="K19" s="23">
        <f>IF(K18=3,1,0)</f>
        <v>1</v>
      </c>
      <c r="L19" s="20">
        <f>IF(L18=3,1,0)</f>
        <v>1</v>
      </c>
      <c r="M19" s="23"/>
      <c r="N19" s="23">
        <f>IF(N18=3,1,0)</f>
        <v>0</v>
      </c>
      <c r="O19" s="20">
        <f>IF(O18=3,1,0)</f>
        <v>1</v>
      </c>
      <c r="P19" s="23"/>
      <c r="Q19" s="23">
        <f>IF(Q18=3,1,0)</f>
        <v>0</v>
      </c>
      <c r="R19" s="20">
        <f>IF(R18=3,1,0)</f>
        <v>0</v>
      </c>
      <c r="S19" s="23"/>
      <c r="T19" s="23">
        <f>IF(T18=3,1,0)</f>
        <v>1</v>
      </c>
      <c r="U19" s="20">
        <f>IF(U18=3,1,0)</f>
        <v>0</v>
      </c>
      <c r="V19" s="23"/>
      <c r="W19" s="23">
        <f>IF(W18=3,1,0)</f>
        <v>1</v>
      </c>
      <c r="X19" s="166"/>
      <c r="Y19" s="170"/>
      <c r="Z19" s="168"/>
      <c r="AA19" s="20">
        <f>IF(AA18=3,1,0)</f>
        <v>1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145</v>
      </c>
      <c r="C20" s="13">
        <f>$AO$30</f>
        <v>0</v>
      </c>
      <c r="D20" s="14" t="s">
        <v>17</v>
      </c>
      <c r="E20" s="15">
        <f>$AM$30</f>
        <v>0</v>
      </c>
      <c r="F20" s="13">
        <f>$Q$27</f>
        <v>0</v>
      </c>
      <c r="G20" s="14" t="s">
        <v>17</v>
      </c>
      <c r="H20" s="15">
        <f>$O$27</f>
        <v>3</v>
      </c>
      <c r="I20" s="13">
        <f>$Q$57</f>
        <v>2</v>
      </c>
      <c r="J20" s="14" t="s">
        <v>17</v>
      </c>
      <c r="K20" s="15">
        <f>$O$57</f>
        <v>3</v>
      </c>
      <c r="L20" s="13">
        <f>$AO$49</f>
        <v>0</v>
      </c>
      <c r="M20" s="14" t="s">
        <v>17</v>
      </c>
      <c r="N20" s="15">
        <f>$AM$49</f>
        <v>3</v>
      </c>
      <c r="O20" s="13">
        <f>$Q$49</f>
        <v>3</v>
      </c>
      <c r="P20" s="14" t="s">
        <v>17</v>
      </c>
      <c r="Q20" s="15">
        <f>$O$49</f>
        <v>0</v>
      </c>
      <c r="R20" s="13">
        <f>$AO$43</f>
        <v>0</v>
      </c>
      <c r="S20" s="14" t="s">
        <v>17</v>
      </c>
      <c r="T20" s="15">
        <f>$AM$43</f>
        <v>3</v>
      </c>
      <c r="U20" s="13">
        <f>$Q$41</f>
        <v>1</v>
      </c>
      <c r="V20" s="14" t="s">
        <v>17</v>
      </c>
      <c r="W20" s="15">
        <f>$O$41</f>
        <v>3</v>
      </c>
      <c r="X20" s="13">
        <f>$AO$37</f>
        <v>1</v>
      </c>
      <c r="Y20" s="14" t="s">
        <v>17</v>
      </c>
      <c r="Z20" s="15">
        <f>$AM$37</f>
        <v>3</v>
      </c>
      <c r="AA20" s="163"/>
      <c r="AB20" s="169"/>
      <c r="AC20" s="165"/>
      <c r="AD20" s="13">
        <f>$O$33</f>
        <v>0</v>
      </c>
      <c r="AE20" s="14" t="s">
        <v>17</v>
      </c>
      <c r="AF20" s="15">
        <f>$Q$33</f>
        <v>3</v>
      </c>
      <c r="AG20" s="28">
        <f>SUM(AD21,X21,U21,R21,O21,L21,I21,F21,C21)</f>
        <v>1</v>
      </c>
      <c r="AH20" s="14" t="s">
        <v>17</v>
      </c>
      <c r="AI20" s="29">
        <f>SUM(AF21,Z21,W21,T21,Q21,N21,K21,H21,E21)</f>
        <v>7</v>
      </c>
      <c r="AJ20" s="18">
        <f>SUM(AD20,X20,U20,R20,O20,L20,I20,F20,C20)</f>
        <v>7</v>
      </c>
      <c r="AK20" s="14" t="s">
        <v>17</v>
      </c>
      <c r="AL20" s="17">
        <f>SUM(AF20,Z20,W20,T20,Q20,N20,K20,H20,E20)</f>
        <v>21</v>
      </c>
      <c r="AM20" s="433"/>
      <c r="AN20" s="434"/>
      <c r="AO20" s="435"/>
    </row>
    <row r="21" spans="1:41" ht="13.5" customHeight="1" thickBot="1">
      <c r="A21" s="19"/>
      <c r="B21" s="162" t="s">
        <v>146</v>
      </c>
      <c r="C21" s="20">
        <f>IF(C20=3,1,0)</f>
        <v>0</v>
      </c>
      <c r="D21" s="23"/>
      <c r="E21" s="23">
        <f>IF(E20=3,1,0)</f>
        <v>0</v>
      </c>
      <c r="F21" s="20">
        <f>IF(F20=3,1,0)</f>
        <v>0</v>
      </c>
      <c r="G21" s="23"/>
      <c r="H21" s="23">
        <f>IF(H20=3,1,0)</f>
        <v>1</v>
      </c>
      <c r="I21" s="20">
        <f>IF(I20=3,1,0)</f>
        <v>0</v>
      </c>
      <c r="J21" s="23"/>
      <c r="K21" s="23">
        <f>IF(K20=3,1,0)</f>
        <v>1</v>
      </c>
      <c r="L21" s="20">
        <f>IF(L20=3,1,0)</f>
        <v>0</v>
      </c>
      <c r="M21" s="23"/>
      <c r="N21" s="23">
        <f>IF(N20=3,1,0)</f>
        <v>1</v>
      </c>
      <c r="O21" s="20">
        <f>IF(O20=3,1,0)</f>
        <v>1</v>
      </c>
      <c r="P21" s="23"/>
      <c r="Q21" s="23">
        <f>IF(Q20=3,1,0)</f>
        <v>0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6"/>
      <c r="AB21" s="170"/>
      <c r="AC21" s="168"/>
      <c r="AD21" s="20">
        <f>IF(AD20=3,1,0)</f>
        <v>0</v>
      </c>
      <c r="AE21" s="23"/>
      <c r="AF21" s="23">
        <f>IF(AF20=3,1,0)</f>
        <v>1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117</v>
      </c>
      <c r="C22" s="13">
        <f>$Q$26</f>
        <v>0</v>
      </c>
      <c r="D22" s="14" t="s">
        <v>17</v>
      </c>
      <c r="E22" s="15">
        <f>$O$26</f>
        <v>0</v>
      </c>
      <c r="F22" s="13">
        <f>$AO$47</f>
        <v>0</v>
      </c>
      <c r="G22" s="14" t="s">
        <v>17</v>
      </c>
      <c r="H22" s="15">
        <f>$AM$47</f>
        <v>3</v>
      </c>
      <c r="I22" s="13">
        <f>$AO$40</f>
        <v>1</v>
      </c>
      <c r="J22" s="14" t="s">
        <v>17</v>
      </c>
      <c r="K22" s="15">
        <f>$AM$40</f>
        <v>3</v>
      </c>
      <c r="L22" s="13">
        <f>$AO$33</f>
        <v>2</v>
      </c>
      <c r="M22" s="14" t="s">
        <v>17</v>
      </c>
      <c r="N22" s="15">
        <f>$AM$33</f>
        <v>3</v>
      </c>
      <c r="O22" s="13">
        <f>$AO$26</f>
        <v>3</v>
      </c>
      <c r="P22" s="14" t="s">
        <v>17</v>
      </c>
      <c r="Q22" s="15">
        <f>$AM$26</f>
        <v>2</v>
      </c>
      <c r="R22" s="13">
        <f>$Q$54</f>
        <v>1</v>
      </c>
      <c r="S22" s="14" t="s">
        <v>17</v>
      </c>
      <c r="T22" s="15">
        <f>$O$54</f>
        <v>3</v>
      </c>
      <c r="U22" s="13">
        <f>$Q$47</f>
        <v>0</v>
      </c>
      <c r="V22" s="14" t="s">
        <v>17</v>
      </c>
      <c r="W22" s="15">
        <f>$O$47</f>
        <v>3</v>
      </c>
      <c r="X22" s="13">
        <f>$Q$40</f>
        <v>2</v>
      </c>
      <c r="Y22" s="14" t="s">
        <v>17</v>
      </c>
      <c r="Z22" s="15">
        <f>$O$40</f>
        <v>3</v>
      </c>
      <c r="AA22" s="13">
        <f>$Q$33</f>
        <v>3</v>
      </c>
      <c r="AB22" s="14" t="s">
        <v>17</v>
      </c>
      <c r="AC22" s="15">
        <f>$O$33</f>
        <v>0</v>
      </c>
      <c r="AD22" s="163"/>
      <c r="AE22" s="169"/>
      <c r="AF22" s="165"/>
      <c r="AG22" s="28">
        <f>SUM(AA23,X23,U23,R23,O23,L23,I23,F23,C23)</f>
        <v>2</v>
      </c>
      <c r="AH22" s="14" t="s">
        <v>17</v>
      </c>
      <c r="AI22" s="29">
        <f>SUM(AC23,Z23,W23,T23,Q23,N23,K23,H23,E23)</f>
        <v>6</v>
      </c>
      <c r="AJ22" s="18">
        <f>SUM(AA22,X22,U22,R22,O22,L22,I22,F22,C22)</f>
        <v>12</v>
      </c>
      <c r="AK22" s="14" t="s">
        <v>17</v>
      </c>
      <c r="AL22" s="17">
        <f>SUM(AC22,Z22,W22,T22,Q22,N22,K22,H22,E22)</f>
        <v>20</v>
      </c>
      <c r="AM22" s="433"/>
      <c r="AN22" s="434"/>
      <c r="AO22" s="435"/>
    </row>
    <row r="23" spans="1:144" s="35" customFormat="1" ht="13.5" customHeight="1" thickBot="1">
      <c r="A23" s="19"/>
      <c r="B23" s="162" t="s">
        <v>83</v>
      </c>
      <c r="C23" s="23">
        <f>IF(C22=3,1,0)</f>
        <v>0</v>
      </c>
      <c r="D23" s="23"/>
      <c r="E23" s="23">
        <f>IF(E22=3,1,0)</f>
        <v>0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0</v>
      </c>
      <c r="M23" s="23"/>
      <c r="N23" s="23">
        <f>IF(N22=3,1,0)</f>
        <v>1</v>
      </c>
      <c r="O23" s="20">
        <f>IF(O22=3,1,0)</f>
        <v>1</v>
      </c>
      <c r="P23" s="23"/>
      <c r="Q23" s="23">
        <f>IF(Q22=3,1,0)</f>
        <v>0</v>
      </c>
      <c r="R23" s="20">
        <f>IF(R22=3,1,0)</f>
        <v>0</v>
      </c>
      <c r="S23" s="23"/>
      <c r="T23" s="23">
        <f>IF(T22=3,1,0)</f>
        <v>1</v>
      </c>
      <c r="U23" s="20">
        <f>IF(U22=3,1,0)</f>
        <v>0</v>
      </c>
      <c r="V23" s="23"/>
      <c r="W23" s="23">
        <f>IF(W22=3,1,0)</f>
        <v>1</v>
      </c>
      <c r="X23" s="20">
        <f>IF(X22=3,1,0)</f>
        <v>0</v>
      </c>
      <c r="Y23" s="23"/>
      <c r="Z23" s="23">
        <f>IF(Z22=3,1,0)</f>
        <v>1</v>
      </c>
      <c r="AA23" s="20">
        <f>IF(AA22=3,1,0)</f>
        <v>1</v>
      </c>
      <c r="AB23" s="23"/>
      <c r="AC23" s="23">
        <f>IF(AC22=3,1,0)</f>
        <v>0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36</v>
      </c>
      <c r="AH24" s="38" t="s">
        <v>17</v>
      </c>
      <c r="AI24" s="39">
        <f>SUM(AI22,AI20,AI18,AI16,AI14,AI12,AI10,AI8,AI6,AI4)</f>
        <v>36</v>
      </c>
      <c r="AJ24" s="40">
        <f>SUM(AJ22,AJ20,AJ18,AJ16,AJ14,AJ12,AJ10,AJ8,AJ6,AJ4)</f>
        <v>133</v>
      </c>
      <c r="AK24" s="38" t="s">
        <v>17</v>
      </c>
      <c r="AL24" s="41">
        <f>SUM(AL22,AL20,AL18,AL16,AL14,AL12,AL10,AL8,AL6,AL4)</f>
        <v>133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>
        <f>+B4</f>
        <v>0</v>
      </c>
      <c r="C26" s="46"/>
      <c r="D26" s="47" t="s">
        <v>0</v>
      </c>
      <c r="E26" s="48"/>
      <c r="F26" s="49" t="str">
        <f>+B22</f>
        <v>Burkart, Alexander</v>
      </c>
      <c r="G26" s="50"/>
      <c r="H26" s="50"/>
      <c r="I26" s="50"/>
      <c r="J26" s="50"/>
      <c r="K26" s="50"/>
      <c r="L26" s="50"/>
      <c r="M26" s="50"/>
      <c r="N26" s="50"/>
      <c r="O26" s="120"/>
      <c r="P26" s="51" t="s">
        <v>17</v>
      </c>
      <c r="Q26" s="129"/>
      <c r="R26" s="73" t="s">
        <v>57</v>
      </c>
      <c r="S26" s="83"/>
      <c r="T26" s="74"/>
      <c r="U26" s="49" t="str">
        <f>+B12</f>
        <v>Richter, Yannick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Burkart, Alexander</v>
      </c>
      <c r="AH26" s="50"/>
      <c r="AI26" s="50"/>
      <c r="AJ26" s="50"/>
      <c r="AK26" s="50"/>
      <c r="AL26" s="50"/>
      <c r="AM26" s="126">
        <v>2</v>
      </c>
      <c r="AN26" s="51" t="s">
        <v>17</v>
      </c>
      <c r="AO26" s="134">
        <v>3</v>
      </c>
    </row>
    <row r="27" spans="1:41" s="3" customFormat="1" ht="13.5" customHeight="1">
      <c r="A27" s="54" t="s">
        <v>22</v>
      </c>
      <c r="B27" s="107" t="str">
        <f>+B6</f>
        <v>Sanden, Simon</v>
      </c>
      <c r="C27" s="55"/>
      <c r="D27" s="56" t="s">
        <v>0</v>
      </c>
      <c r="E27" s="55"/>
      <c r="F27" s="57" t="str">
        <f>+B20</f>
        <v>Mistele, Tobias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0</v>
      </c>
      <c r="R27" s="75" t="s">
        <v>59</v>
      </c>
      <c r="S27" s="84"/>
      <c r="T27" s="77"/>
      <c r="U27" s="57" t="str">
        <f>+B10</f>
        <v>Beck, Daniel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Müller, Tobias</v>
      </c>
      <c r="AH27" s="58"/>
      <c r="AI27" s="58"/>
      <c r="AJ27" s="58"/>
      <c r="AK27" s="58"/>
      <c r="AL27" s="58"/>
      <c r="AM27" s="127">
        <v>1</v>
      </c>
      <c r="AN27" s="59" t="s">
        <v>17</v>
      </c>
      <c r="AO27" s="180">
        <v>3</v>
      </c>
    </row>
    <row r="28" spans="1:41" s="3" customFormat="1" ht="13.5" customHeight="1">
      <c r="A28" s="54" t="s">
        <v>24</v>
      </c>
      <c r="B28" s="107" t="str">
        <f>+B8</f>
        <v>Krauskopf, Marco</v>
      </c>
      <c r="C28" s="55"/>
      <c r="D28" s="56" t="s">
        <v>0</v>
      </c>
      <c r="E28" s="55"/>
      <c r="F28" s="57" t="str">
        <f>+B18</f>
        <v>Siller, Kevin</v>
      </c>
      <c r="G28" s="58"/>
      <c r="H28" s="58"/>
      <c r="I28" s="58"/>
      <c r="J28" s="58"/>
      <c r="K28" s="58"/>
      <c r="L28" s="58"/>
      <c r="M28" s="58"/>
      <c r="N28" s="58"/>
      <c r="O28" s="121">
        <v>3</v>
      </c>
      <c r="P28" s="59" t="s">
        <v>17</v>
      </c>
      <c r="Q28" s="178">
        <v>0</v>
      </c>
      <c r="R28" s="75" t="s">
        <v>61</v>
      </c>
      <c r="S28" s="84"/>
      <c r="T28" s="77"/>
      <c r="U28" s="57" t="str">
        <f>+B8</f>
        <v>Krauskopf, Marco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Rembe, Valentin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0">
        <v>3</v>
      </c>
    </row>
    <row r="29" spans="1:41" s="3" customFormat="1" ht="13.5" customHeight="1">
      <c r="A29" s="54" t="s">
        <v>26</v>
      </c>
      <c r="B29" s="107" t="str">
        <f>+B10</f>
        <v>Beck, Daniel</v>
      </c>
      <c r="C29" s="55"/>
      <c r="D29" s="56" t="s">
        <v>0</v>
      </c>
      <c r="E29" s="55"/>
      <c r="F29" s="57" t="str">
        <f>+B16</f>
        <v>Rembe, Valentin</v>
      </c>
      <c r="G29" s="58"/>
      <c r="H29" s="58"/>
      <c r="I29" s="58"/>
      <c r="J29" s="58"/>
      <c r="K29" s="58"/>
      <c r="L29" s="58"/>
      <c r="M29" s="58"/>
      <c r="N29" s="58"/>
      <c r="O29" s="121">
        <v>0</v>
      </c>
      <c r="P29" s="59" t="s">
        <v>17</v>
      </c>
      <c r="Q29" s="178">
        <v>3</v>
      </c>
      <c r="R29" s="75" t="s">
        <v>63</v>
      </c>
      <c r="S29" s="84"/>
      <c r="T29" s="77"/>
      <c r="U29" s="57" t="str">
        <f>+B6</f>
        <v>Sanden, Simon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Siller, Kevin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0">
        <v>0</v>
      </c>
    </row>
    <row r="30" spans="1:41" s="3" customFormat="1" ht="13.5" customHeight="1" thickBot="1">
      <c r="A30" s="63" t="s">
        <v>28</v>
      </c>
      <c r="B30" s="108" t="str">
        <f>+B12</f>
        <v>Richter, Yannick</v>
      </c>
      <c r="C30" s="64"/>
      <c r="D30" s="65" t="s">
        <v>0</v>
      </c>
      <c r="E30" s="64"/>
      <c r="F30" s="66" t="str">
        <f>+B14</f>
        <v>Müller, Tobias</v>
      </c>
      <c r="G30" s="67"/>
      <c r="H30" s="67"/>
      <c r="I30" s="67"/>
      <c r="J30" s="67"/>
      <c r="K30" s="67"/>
      <c r="L30" s="67"/>
      <c r="M30" s="67"/>
      <c r="N30" s="67"/>
      <c r="O30" s="122">
        <v>1</v>
      </c>
      <c r="P30" s="68" t="s">
        <v>17</v>
      </c>
      <c r="Q30" s="179">
        <v>3</v>
      </c>
      <c r="R30" s="78" t="s">
        <v>65</v>
      </c>
      <c r="S30" s="85"/>
      <c r="T30" s="79"/>
      <c r="U30" s="66">
        <f>+B4</f>
        <v>0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Mistele, Tobias</v>
      </c>
      <c r="AH30" s="67"/>
      <c r="AI30" s="67"/>
      <c r="AJ30" s="67"/>
      <c r="AK30" s="67"/>
      <c r="AL30" s="67"/>
      <c r="AM30" s="128"/>
      <c r="AN30" s="68" t="s">
        <v>17</v>
      </c>
      <c r="AO30" s="181"/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Mistele, Tobias</v>
      </c>
      <c r="C33" s="50"/>
      <c r="D33" s="52" t="s">
        <v>0</v>
      </c>
      <c r="E33" s="50"/>
      <c r="F33" s="49" t="str">
        <f>+B22</f>
        <v>Burkart, Alexander</v>
      </c>
      <c r="G33" s="50"/>
      <c r="H33" s="50"/>
      <c r="I33" s="50"/>
      <c r="J33" s="50"/>
      <c r="K33" s="50"/>
      <c r="L33" s="50"/>
      <c r="M33" s="50"/>
      <c r="N33" s="50"/>
      <c r="O33" s="126">
        <v>0</v>
      </c>
      <c r="P33" s="51" t="s">
        <v>17</v>
      </c>
      <c r="Q33" s="134">
        <v>3</v>
      </c>
      <c r="R33" s="73" t="s">
        <v>33</v>
      </c>
      <c r="S33" s="50"/>
      <c r="T33" s="74"/>
      <c r="U33" s="49" t="str">
        <f>+B10</f>
        <v>Beck, Daniel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Burkart, Alexander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2</v>
      </c>
    </row>
    <row r="34" spans="1:41" s="3" customFormat="1" ht="13.5" customHeight="1">
      <c r="A34" s="184" t="s">
        <v>47</v>
      </c>
      <c r="B34" s="110">
        <f>+B4</f>
        <v>0</v>
      </c>
      <c r="C34" s="76"/>
      <c r="D34" s="111" t="s">
        <v>0</v>
      </c>
      <c r="E34" s="76"/>
      <c r="F34" s="103" t="str">
        <f>+B18</f>
        <v>Siller, Kevin</v>
      </c>
      <c r="G34" s="76"/>
      <c r="H34" s="76"/>
      <c r="I34" s="76"/>
      <c r="J34" s="76"/>
      <c r="K34" s="76"/>
      <c r="L34" s="76"/>
      <c r="M34" s="76"/>
      <c r="N34" s="76"/>
      <c r="O34" s="132"/>
      <c r="P34" s="104" t="s">
        <v>17</v>
      </c>
      <c r="Q34" s="135"/>
      <c r="R34" s="75" t="s">
        <v>35</v>
      </c>
      <c r="S34" s="76"/>
      <c r="T34" s="77"/>
      <c r="U34" s="57" t="str">
        <f>+B8</f>
        <v>Krauskopf, Marco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Richter, Yannick</v>
      </c>
      <c r="AH34" s="58"/>
      <c r="AI34" s="58"/>
      <c r="AJ34" s="58"/>
      <c r="AK34" s="58"/>
      <c r="AL34" s="58"/>
      <c r="AM34" s="127">
        <v>2</v>
      </c>
      <c r="AN34" s="59" t="s">
        <v>17</v>
      </c>
      <c r="AO34" s="180">
        <v>3</v>
      </c>
    </row>
    <row r="35" spans="1:41" s="3" customFormat="1" ht="13.5" customHeight="1">
      <c r="A35" s="184" t="s">
        <v>49</v>
      </c>
      <c r="B35" s="110" t="str">
        <f>+B6</f>
        <v>Sanden, Simon</v>
      </c>
      <c r="C35" s="76"/>
      <c r="D35" s="111" t="s">
        <v>0</v>
      </c>
      <c r="E35" s="76"/>
      <c r="F35" s="103" t="str">
        <f>+B16</f>
        <v>Rembe, Valentin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0</v>
      </c>
      <c r="R35" s="75" t="s">
        <v>37</v>
      </c>
      <c r="S35" s="76"/>
      <c r="T35" s="77"/>
      <c r="U35" s="57" t="str">
        <f>+B6</f>
        <v>Sanden, Simon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Müller, Tobias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0">
        <v>0</v>
      </c>
    </row>
    <row r="36" spans="1:41" s="3" customFormat="1" ht="13.5" customHeight="1">
      <c r="A36" s="184" t="s">
        <v>51</v>
      </c>
      <c r="B36" s="110" t="str">
        <f>+B8</f>
        <v>Krauskopf, Marco</v>
      </c>
      <c r="C36" s="76"/>
      <c r="D36" s="111" t="s">
        <v>0</v>
      </c>
      <c r="E36" s="76"/>
      <c r="F36" s="103" t="str">
        <f>+B14</f>
        <v>Müller, Tobias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2</v>
      </c>
      <c r="R36" s="75" t="s">
        <v>39</v>
      </c>
      <c r="S36" s="76"/>
      <c r="T36" s="77"/>
      <c r="U36" s="57">
        <f>+B4</f>
        <v>0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Rembe, Valentin</v>
      </c>
      <c r="AH36" s="58"/>
      <c r="AI36" s="58"/>
      <c r="AJ36" s="58"/>
      <c r="AK36" s="58"/>
      <c r="AL36" s="58"/>
      <c r="AM36" s="127"/>
      <c r="AN36" s="59" t="s">
        <v>17</v>
      </c>
      <c r="AO36" s="180"/>
    </row>
    <row r="37" spans="1:41" s="3" customFormat="1" ht="13.5" customHeight="1" thickBot="1">
      <c r="A37" s="185" t="s">
        <v>53</v>
      </c>
      <c r="B37" s="112" t="str">
        <f>+B10</f>
        <v>Beck, Daniel</v>
      </c>
      <c r="C37" s="43"/>
      <c r="D37" s="26" t="s">
        <v>0</v>
      </c>
      <c r="E37" s="43"/>
      <c r="F37" s="113" t="str">
        <f>+B12</f>
        <v>Richter, Yannick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0</v>
      </c>
      <c r="R37" s="78" t="s">
        <v>41</v>
      </c>
      <c r="S37" s="43"/>
      <c r="T37" s="79"/>
      <c r="U37" s="66" t="str">
        <f>+B18</f>
        <v>Siller, Kevin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Mistele, Tobias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1">
        <v>1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Siller, Kevin</v>
      </c>
      <c r="C40" s="50"/>
      <c r="D40" s="52" t="s">
        <v>0</v>
      </c>
      <c r="E40" s="50"/>
      <c r="F40" s="49" t="str">
        <f>+B22</f>
        <v>Burkart, Alexander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2</v>
      </c>
      <c r="R40" s="44" t="s">
        <v>67</v>
      </c>
      <c r="S40" s="76"/>
      <c r="T40" s="76"/>
      <c r="U40" s="45" t="str">
        <f>+B8</f>
        <v>Krauskopf, Marco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Burkart, Alexander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1</v>
      </c>
    </row>
    <row r="41" spans="1:41" s="3" customFormat="1" ht="13.5" customHeight="1">
      <c r="A41" s="184" t="s">
        <v>23</v>
      </c>
      <c r="B41" s="110" t="str">
        <f>+B16</f>
        <v>Rembe, Valentin</v>
      </c>
      <c r="C41" s="76"/>
      <c r="D41" s="111" t="s">
        <v>0</v>
      </c>
      <c r="E41" s="76"/>
      <c r="F41" s="103" t="str">
        <f>+B20</f>
        <v>Mistele, Tobias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1</v>
      </c>
      <c r="R41" s="100" t="s">
        <v>68</v>
      </c>
      <c r="S41" s="76"/>
      <c r="T41" s="76"/>
      <c r="U41" s="101" t="str">
        <f>+B6</f>
        <v>Sanden, Simon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Beck, Daniel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0</v>
      </c>
    </row>
    <row r="42" spans="1:41" s="3" customFormat="1" ht="13.5" customHeight="1">
      <c r="A42" s="184" t="s">
        <v>25</v>
      </c>
      <c r="B42" s="110">
        <f>+B4</f>
        <v>0</v>
      </c>
      <c r="C42" s="76"/>
      <c r="D42" s="111" t="s">
        <v>0</v>
      </c>
      <c r="E42" s="76"/>
      <c r="F42" s="103" t="str">
        <f>+B14</f>
        <v>Müller, Tobias</v>
      </c>
      <c r="G42" s="76"/>
      <c r="H42" s="76"/>
      <c r="I42" s="76"/>
      <c r="J42" s="76"/>
      <c r="K42" s="76"/>
      <c r="L42" s="76"/>
      <c r="M42" s="76"/>
      <c r="N42" s="76"/>
      <c r="O42" s="132"/>
      <c r="P42" s="104" t="s">
        <v>17</v>
      </c>
      <c r="Q42" s="135"/>
      <c r="R42" s="100" t="s">
        <v>69</v>
      </c>
      <c r="S42" s="76"/>
      <c r="T42" s="76"/>
      <c r="U42" s="101">
        <f>+B4</f>
        <v>0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Richter, Yannick</v>
      </c>
      <c r="AH42" s="76"/>
      <c r="AI42" s="76"/>
      <c r="AJ42" s="76"/>
      <c r="AK42" s="76"/>
      <c r="AL42" s="76"/>
      <c r="AM42" s="131"/>
      <c r="AN42" s="104" t="s">
        <v>17</v>
      </c>
      <c r="AO42" s="130"/>
    </row>
    <row r="43" spans="1:41" s="3" customFormat="1" ht="13.5" customHeight="1">
      <c r="A43" s="184" t="s">
        <v>27</v>
      </c>
      <c r="B43" s="110" t="str">
        <f>+B6</f>
        <v>Sanden, Simon</v>
      </c>
      <c r="C43" s="76"/>
      <c r="D43" s="111" t="s">
        <v>0</v>
      </c>
      <c r="E43" s="76"/>
      <c r="F43" s="103" t="str">
        <f>+B12</f>
        <v>Richter, Yannick</v>
      </c>
      <c r="G43" s="76"/>
      <c r="H43" s="76"/>
      <c r="I43" s="76"/>
      <c r="J43" s="76"/>
      <c r="K43" s="76"/>
      <c r="L43" s="76"/>
      <c r="M43" s="76"/>
      <c r="N43" s="76"/>
      <c r="O43" s="132">
        <v>3</v>
      </c>
      <c r="P43" s="104" t="s">
        <v>17</v>
      </c>
      <c r="Q43" s="135">
        <v>0</v>
      </c>
      <c r="R43" s="100" t="s">
        <v>70</v>
      </c>
      <c r="S43" s="76"/>
      <c r="T43" s="76"/>
      <c r="U43" s="101" t="str">
        <f>+B14</f>
        <v>Müller, Tobias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Mistele, Tobias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0</v>
      </c>
    </row>
    <row r="44" spans="1:41" s="3" customFormat="1" ht="13.5" customHeight="1" thickBot="1">
      <c r="A44" s="185" t="s">
        <v>29</v>
      </c>
      <c r="B44" s="112" t="str">
        <f>+B8</f>
        <v>Krauskopf, Marco</v>
      </c>
      <c r="C44" s="43"/>
      <c r="D44" s="26" t="s">
        <v>0</v>
      </c>
      <c r="E44" s="43"/>
      <c r="F44" s="113" t="str">
        <f>+B10</f>
        <v>Beck, Daniel</v>
      </c>
      <c r="G44" s="43"/>
      <c r="H44" s="43"/>
      <c r="I44" s="43"/>
      <c r="J44" s="43"/>
      <c r="K44" s="43"/>
      <c r="L44" s="43"/>
      <c r="M44" s="43"/>
      <c r="N44" s="43"/>
      <c r="O44" s="133">
        <v>3</v>
      </c>
      <c r="P44" s="33" t="s">
        <v>17</v>
      </c>
      <c r="Q44" s="136">
        <v>2</v>
      </c>
      <c r="R44" s="63" t="s">
        <v>71</v>
      </c>
      <c r="S44" s="67"/>
      <c r="T44" s="67"/>
      <c r="U44" s="182" t="str">
        <f>+B16</f>
        <v>Rembe, Valentin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Siller, Kevin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79">
        <v>2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Rembe, Valentin</v>
      </c>
      <c r="C47" s="46"/>
      <c r="D47" s="47" t="s">
        <v>0</v>
      </c>
      <c r="E47" s="48"/>
      <c r="F47" s="49" t="str">
        <f>$B$22</f>
        <v>Burkart, Alexander</v>
      </c>
      <c r="G47" s="50"/>
      <c r="H47" s="50"/>
      <c r="I47" s="50"/>
      <c r="J47" s="50"/>
      <c r="K47" s="50"/>
      <c r="L47" s="50"/>
      <c r="M47" s="50"/>
      <c r="N47" s="50"/>
      <c r="O47" s="120">
        <v>3</v>
      </c>
      <c r="P47" s="51" t="s">
        <v>17</v>
      </c>
      <c r="Q47" s="123">
        <v>0</v>
      </c>
      <c r="R47" s="44" t="s">
        <v>44</v>
      </c>
      <c r="S47" s="50"/>
      <c r="T47" s="50"/>
      <c r="U47" s="106" t="str">
        <f>+B6</f>
        <v>Sanden, Simon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Burkart, Alexander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0</v>
      </c>
    </row>
    <row r="48" spans="1:41" s="3" customFormat="1" ht="13.5" customHeight="1">
      <c r="A48" s="54" t="s">
        <v>58</v>
      </c>
      <c r="B48" s="107" t="str">
        <f>+B14</f>
        <v>Müller, Tobias</v>
      </c>
      <c r="C48" s="55"/>
      <c r="D48" s="56" t="s">
        <v>0</v>
      </c>
      <c r="E48" s="55"/>
      <c r="F48" s="57" t="str">
        <f>+B18</f>
        <v>Siller, Kevin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0</v>
      </c>
      <c r="R48" s="100" t="s">
        <v>46</v>
      </c>
      <c r="S48" s="76"/>
      <c r="T48" s="76"/>
      <c r="U48" s="115">
        <f>+B4</f>
        <v>0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Krauskopf, Marco</v>
      </c>
      <c r="AH48" s="76"/>
      <c r="AI48" s="76"/>
      <c r="AJ48" s="76"/>
      <c r="AK48" s="76"/>
      <c r="AL48" s="76"/>
      <c r="AM48" s="131"/>
      <c r="AN48" s="104" t="s">
        <v>17</v>
      </c>
      <c r="AO48" s="130"/>
    </row>
    <row r="49" spans="1:41" s="3" customFormat="1" ht="13.5" customHeight="1">
      <c r="A49" s="54" t="s">
        <v>60</v>
      </c>
      <c r="B49" s="107" t="str">
        <f>+B12</f>
        <v>Richter, Yannick</v>
      </c>
      <c r="C49" s="55"/>
      <c r="D49" s="56" t="s">
        <v>0</v>
      </c>
      <c r="E49" s="55"/>
      <c r="F49" s="57" t="str">
        <f>+B20</f>
        <v>Mistele, Tobias</v>
      </c>
      <c r="G49" s="58"/>
      <c r="H49" s="58"/>
      <c r="I49" s="58"/>
      <c r="J49" s="58"/>
      <c r="K49" s="58"/>
      <c r="L49" s="58"/>
      <c r="M49" s="58"/>
      <c r="N49" s="58"/>
      <c r="O49" s="121">
        <v>0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Beck, Daniel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Mistele, Tobias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0</v>
      </c>
    </row>
    <row r="50" spans="1:41" s="3" customFormat="1" ht="13.5" customHeight="1">
      <c r="A50" s="54" t="s">
        <v>62</v>
      </c>
      <c r="B50" s="107" t="str">
        <f>+B6</f>
        <v>Sanden, Simon</v>
      </c>
      <c r="C50" s="55"/>
      <c r="D50" s="56" t="s">
        <v>0</v>
      </c>
      <c r="E50" s="55"/>
      <c r="F50" s="57" t="str">
        <f>+B8</f>
        <v>Krauskopf, Marco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0</v>
      </c>
      <c r="R50" s="100" t="s">
        <v>50</v>
      </c>
      <c r="S50" s="76"/>
      <c r="T50" s="76"/>
      <c r="U50" s="115" t="str">
        <f>+B12</f>
        <v>Richter, Yannick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Siller, Kevin</v>
      </c>
      <c r="AH50" s="76"/>
      <c r="AI50" s="76"/>
      <c r="AJ50" s="76"/>
      <c r="AK50" s="76"/>
      <c r="AL50" s="76"/>
      <c r="AM50" s="131">
        <v>1</v>
      </c>
      <c r="AN50" s="104" t="s">
        <v>17</v>
      </c>
      <c r="AO50" s="130">
        <v>3</v>
      </c>
    </row>
    <row r="51" spans="1:41" s="3" customFormat="1" ht="13.5" customHeight="1" thickBot="1">
      <c r="A51" s="63" t="s">
        <v>64</v>
      </c>
      <c r="B51" s="108">
        <f>+B4</f>
        <v>0</v>
      </c>
      <c r="C51" s="64"/>
      <c r="D51" s="65" t="s">
        <v>0</v>
      </c>
      <c r="E51" s="64"/>
      <c r="F51" s="66" t="str">
        <f>+B10</f>
        <v>Beck, Daniel</v>
      </c>
      <c r="G51" s="67"/>
      <c r="H51" s="67"/>
      <c r="I51" s="67"/>
      <c r="J51" s="67"/>
      <c r="K51" s="67"/>
      <c r="L51" s="67"/>
      <c r="M51" s="67"/>
      <c r="N51" s="67"/>
      <c r="O51" s="122"/>
      <c r="P51" s="68" t="s">
        <v>17</v>
      </c>
      <c r="Q51" s="125"/>
      <c r="R51" s="116" t="s">
        <v>52</v>
      </c>
      <c r="S51" s="43"/>
      <c r="T51" s="43"/>
      <c r="U51" s="117" t="str">
        <f>+B14</f>
        <v>Müller, Tobias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Rembe, Valentin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2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Müller, Tobias</v>
      </c>
      <c r="C54" s="46"/>
      <c r="D54" s="47" t="s">
        <v>0</v>
      </c>
      <c r="E54" s="48"/>
      <c r="F54" s="49" t="str">
        <f>+B22</f>
        <v>Burkart, Alexander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1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Richter, Yannick</v>
      </c>
      <c r="C55" s="55"/>
      <c r="D55" s="56" t="s">
        <v>0</v>
      </c>
      <c r="E55" s="55"/>
      <c r="F55" s="57" t="str">
        <f>+B16</f>
        <v>Rembe, Valentin</v>
      </c>
      <c r="G55" s="58"/>
      <c r="H55" s="58"/>
      <c r="I55" s="58"/>
      <c r="J55" s="58"/>
      <c r="K55" s="58"/>
      <c r="L55" s="58"/>
      <c r="M55" s="58"/>
      <c r="N55" s="58"/>
      <c r="O55" s="121">
        <v>0</v>
      </c>
      <c r="P55" s="59" t="s">
        <v>17</v>
      </c>
      <c r="Q55" s="178">
        <v>3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Beck, Daniel</v>
      </c>
      <c r="C56" s="55"/>
      <c r="D56" s="56" t="s">
        <v>0</v>
      </c>
      <c r="E56" s="55"/>
      <c r="F56" s="57" t="str">
        <f>+B18</f>
        <v>Siller, Kevin</v>
      </c>
      <c r="G56" s="58"/>
      <c r="H56" s="58"/>
      <c r="I56" s="58"/>
      <c r="J56" s="58"/>
      <c r="K56" s="58"/>
      <c r="L56" s="58"/>
      <c r="M56" s="58"/>
      <c r="N56" s="58"/>
      <c r="O56" s="121">
        <v>0</v>
      </c>
      <c r="P56" s="59" t="s">
        <v>17</v>
      </c>
      <c r="Q56" s="178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Krauskopf, Marco</v>
      </c>
      <c r="C57" s="55"/>
      <c r="D57" s="56" t="s">
        <v>0</v>
      </c>
      <c r="E57" s="55"/>
      <c r="F57" s="57" t="str">
        <f>+B20</f>
        <v>Mistele, Tobias</v>
      </c>
      <c r="G57" s="58"/>
      <c r="H57" s="58"/>
      <c r="I57" s="58"/>
      <c r="J57" s="58"/>
      <c r="K57" s="58"/>
      <c r="L57" s="58"/>
      <c r="M57" s="58"/>
      <c r="N57" s="58"/>
      <c r="O57" s="121">
        <v>3</v>
      </c>
      <c r="P57" s="59" t="s">
        <v>17</v>
      </c>
      <c r="Q57" s="178">
        <v>2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>
        <f>+B4</f>
        <v>0</v>
      </c>
      <c r="C58" s="64"/>
      <c r="D58" s="65" t="s">
        <v>0</v>
      </c>
      <c r="E58" s="64"/>
      <c r="F58" s="66" t="str">
        <f>+B6</f>
        <v>Sanden, Simon</v>
      </c>
      <c r="G58" s="67"/>
      <c r="H58" s="67"/>
      <c r="I58" s="67"/>
      <c r="J58" s="67"/>
      <c r="K58" s="67"/>
      <c r="L58" s="67"/>
      <c r="M58" s="67"/>
      <c r="N58" s="67"/>
      <c r="O58" s="122"/>
      <c r="P58" s="68" t="s">
        <v>17</v>
      </c>
      <c r="Q58" s="179"/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U18-BI-RLT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426" t="str">
        <f>$AG$3</f>
        <v>Punkte</v>
      </c>
      <c r="AH65" s="427"/>
      <c r="AI65" s="428"/>
      <c r="AJ65" s="429" t="str">
        <f>$AJ$3</f>
        <v>Sätze</v>
      </c>
      <c r="AK65" s="427"/>
      <c r="AL65" s="428"/>
      <c r="AM65" s="89" t="str">
        <f>$AM$3</f>
        <v>Platz</v>
      </c>
      <c r="AN65" s="9"/>
      <c r="AO65" s="90"/>
    </row>
    <row r="66" spans="2:41" ht="16.5" thickBot="1">
      <c r="B66" s="150" t="str">
        <f>$B$6</f>
        <v>Sanden, Simon</v>
      </c>
      <c r="C66" s="153" t="str">
        <f>$B$7</f>
        <v>TSV Erlenbach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24</v>
      </c>
      <c r="AB66" s="146"/>
      <c r="AC66" s="146"/>
      <c r="AD66" s="146"/>
      <c r="AE66" s="147"/>
      <c r="AF66" s="148"/>
      <c r="AG66" s="91">
        <f>$AG$6</f>
        <v>8</v>
      </c>
      <c r="AH66" s="92" t="s">
        <v>17</v>
      </c>
      <c r="AI66" s="93">
        <f>$AI$6</f>
        <v>0</v>
      </c>
      <c r="AJ66" s="94">
        <f>$AJ$6</f>
        <v>24</v>
      </c>
      <c r="AK66" s="92" t="s">
        <v>17</v>
      </c>
      <c r="AL66" s="93">
        <f>$AL$6</f>
        <v>0</v>
      </c>
      <c r="AM66" s="423">
        <v>1</v>
      </c>
      <c r="AN66" s="424"/>
      <c r="AO66" s="425"/>
    </row>
    <row r="67" spans="2:41" ht="16.5" thickBot="1">
      <c r="B67" s="150" t="str">
        <f>$B$16</f>
        <v>Rembe, Valentin</v>
      </c>
      <c r="C67" s="153" t="str">
        <f>$B$17</f>
        <v>TSV Güglingen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11</v>
      </c>
      <c r="AB67" s="146"/>
      <c r="AC67" s="146"/>
      <c r="AD67" s="146"/>
      <c r="AE67" s="147"/>
      <c r="AF67" s="148"/>
      <c r="AG67" s="91">
        <f>$AG$16</f>
        <v>6</v>
      </c>
      <c r="AH67" s="92" t="s">
        <v>17</v>
      </c>
      <c r="AI67" s="95">
        <f>$AI$16</f>
        <v>2</v>
      </c>
      <c r="AJ67" s="94">
        <f>$AJ$16</f>
        <v>20</v>
      </c>
      <c r="AK67" s="92" t="s">
        <v>17</v>
      </c>
      <c r="AL67" s="95">
        <f>$AL$16</f>
        <v>9</v>
      </c>
      <c r="AM67" s="423">
        <v>2</v>
      </c>
      <c r="AN67" s="424"/>
      <c r="AO67" s="425"/>
    </row>
    <row r="68" spans="2:41" ht="16.5" thickBot="1">
      <c r="B68" s="150" t="str">
        <f>$B$14</f>
        <v>Müller, Tobias</v>
      </c>
      <c r="C68" s="153" t="str">
        <f>$B$15</f>
        <v>TSV Weinsberg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9</v>
      </c>
      <c r="AB68" s="146"/>
      <c r="AC68" s="146"/>
      <c r="AD68" s="146"/>
      <c r="AE68" s="147"/>
      <c r="AF68" s="148"/>
      <c r="AG68" s="91">
        <f>$AG$14</f>
        <v>6</v>
      </c>
      <c r="AH68" s="92" t="s">
        <v>17</v>
      </c>
      <c r="AI68" s="95">
        <f>$AI$14</f>
        <v>2</v>
      </c>
      <c r="AJ68" s="94">
        <f>$AJ$14</f>
        <v>20</v>
      </c>
      <c r="AK68" s="92" t="s">
        <v>17</v>
      </c>
      <c r="AL68" s="95">
        <f>$AL$14</f>
        <v>11</v>
      </c>
      <c r="AM68" s="423">
        <v>3</v>
      </c>
      <c r="AN68" s="424"/>
      <c r="AO68" s="425"/>
    </row>
    <row r="69" spans="2:41" ht="16.5" thickBot="1">
      <c r="B69" s="150" t="str">
        <f>$B$8</f>
        <v>Krauskopf, Marco</v>
      </c>
      <c r="C69" s="153" t="str">
        <f>$B$9</f>
        <v>Spvgg Oedheim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1</v>
      </c>
      <c r="AB69" s="146"/>
      <c r="AC69" s="146"/>
      <c r="AD69" s="146"/>
      <c r="AE69" s="147"/>
      <c r="AF69" s="148"/>
      <c r="AG69" s="91">
        <f>$AG$8</f>
        <v>5</v>
      </c>
      <c r="AH69" s="92" t="s">
        <v>17</v>
      </c>
      <c r="AI69" s="95">
        <f>$AI$8</f>
        <v>3</v>
      </c>
      <c r="AJ69" s="94">
        <f>$AJ$8</f>
        <v>17</v>
      </c>
      <c r="AK69" s="92" t="s">
        <v>17</v>
      </c>
      <c r="AL69" s="95">
        <f>$AL$8</f>
        <v>16</v>
      </c>
      <c r="AM69" s="423">
        <v>4</v>
      </c>
      <c r="AN69" s="424"/>
      <c r="AO69" s="425"/>
    </row>
    <row r="70" spans="2:41" ht="16.5" thickBot="1">
      <c r="B70" s="150" t="str">
        <f>$B$18</f>
        <v>Siller, Kevin</v>
      </c>
      <c r="C70" s="153" t="str">
        <f>$B$19</f>
        <v>TSV Brettach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-2</v>
      </c>
      <c r="AB70" s="146"/>
      <c r="AC70" s="146"/>
      <c r="AD70" s="146"/>
      <c r="AE70" s="147"/>
      <c r="AF70" s="148"/>
      <c r="AG70" s="91">
        <f>$AG$18</f>
        <v>4</v>
      </c>
      <c r="AH70" s="92" t="s">
        <v>17</v>
      </c>
      <c r="AI70" s="95">
        <f>$AI$18</f>
        <v>4</v>
      </c>
      <c r="AJ70" s="94">
        <f>$AJ$18</f>
        <v>14</v>
      </c>
      <c r="AK70" s="92" t="s">
        <v>17</v>
      </c>
      <c r="AL70" s="95">
        <f>$AL$18</f>
        <v>16</v>
      </c>
      <c r="AM70" s="423">
        <v>5</v>
      </c>
      <c r="AN70" s="424"/>
      <c r="AO70" s="425"/>
    </row>
    <row r="71" spans="2:41" ht="16.5" thickBot="1">
      <c r="B71" s="150" t="str">
        <f>$B$10</f>
        <v>Beck, Daniel</v>
      </c>
      <c r="C71" s="153" t="str">
        <f>$B$11</f>
        <v>VfL Brackenheim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-5</v>
      </c>
      <c r="AB71" s="146"/>
      <c r="AC71" s="146"/>
      <c r="AD71" s="146"/>
      <c r="AE71" s="147"/>
      <c r="AF71" s="148"/>
      <c r="AG71" s="91">
        <f>$AG$10</f>
        <v>3</v>
      </c>
      <c r="AH71" s="92" t="s">
        <v>17</v>
      </c>
      <c r="AI71" s="95">
        <f>$AI$10</f>
        <v>5</v>
      </c>
      <c r="AJ71" s="94">
        <f>$AJ$10</f>
        <v>12</v>
      </c>
      <c r="AK71" s="92" t="s">
        <v>17</v>
      </c>
      <c r="AL71" s="95">
        <f>$AL$10</f>
        <v>17</v>
      </c>
      <c r="AM71" s="423">
        <v>6</v>
      </c>
      <c r="AN71" s="424"/>
      <c r="AO71" s="425"/>
    </row>
    <row r="72" spans="2:41" ht="16.5" thickBot="1">
      <c r="B72" s="150" t="str">
        <f>$B$22</f>
        <v>Burkart, Alexander</v>
      </c>
      <c r="C72" s="153" t="str">
        <f>$B$23</f>
        <v>TGV E. Beilstein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-8</v>
      </c>
      <c r="AB72" s="146"/>
      <c r="AC72" s="146"/>
      <c r="AD72" s="146"/>
      <c r="AE72" s="147"/>
      <c r="AF72" s="148"/>
      <c r="AG72" s="91">
        <f>$AG$22</f>
        <v>2</v>
      </c>
      <c r="AH72" s="92" t="s">
        <v>17</v>
      </c>
      <c r="AI72" s="95">
        <f>$AI$22</f>
        <v>6</v>
      </c>
      <c r="AJ72" s="94">
        <f>$AJ$22</f>
        <v>12</v>
      </c>
      <c r="AK72" s="92" t="s">
        <v>17</v>
      </c>
      <c r="AL72" s="95">
        <f>$AL$22</f>
        <v>20</v>
      </c>
      <c r="AM72" s="423">
        <v>7</v>
      </c>
      <c r="AN72" s="424"/>
      <c r="AO72" s="425"/>
    </row>
    <row r="73" spans="2:41" ht="16.5" thickBot="1">
      <c r="B73" s="150" t="str">
        <f>$B$20</f>
        <v>Mistele, Tobias</v>
      </c>
      <c r="C73" s="153" t="str">
        <f>$B$21</f>
        <v>SC Ilsfeld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-14</v>
      </c>
      <c r="AB73" s="146"/>
      <c r="AC73" s="146"/>
      <c r="AD73" s="146"/>
      <c r="AE73" s="147"/>
      <c r="AF73" s="148"/>
      <c r="AG73" s="91">
        <f>$AG$20</f>
        <v>1</v>
      </c>
      <c r="AH73" s="92" t="s">
        <v>17</v>
      </c>
      <c r="AI73" s="95">
        <f>$AI$20</f>
        <v>7</v>
      </c>
      <c r="AJ73" s="94">
        <f>$AJ$20</f>
        <v>7</v>
      </c>
      <c r="AK73" s="92" t="s">
        <v>17</v>
      </c>
      <c r="AL73" s="95">
        <f>$AL$20</f>
        <v>21</v>
      </c>
      <c r="AM73" s="423">
        <v>8</v>
      </c>
      <c r="AN73" s="424"/>
      <c r="AO73" s="425"/>
    </row>
    <row r="74" spans="2:41" ht="16.5" thickBot="1">
      <c r="B74" s="150" t="str">
        <f>$B$12</f>
        <v>Richter, Yannick</v>
      </c>
      <c r="C74" s="153" t="str">
        <f>$B$13</f>
        <v>SV Neckarsulm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-16</v>
      </c>
      <c r="AB74" s="146"/>
      <c r="AC74" s="146"/>
      <c r="AD74" s="146"/>
      <c r="AE74" s="147"/>
      <c r="AF74" s="148"/>
      <c r="AG74" s="91">
        <f>$AG$12</f>
        <v>1</v>
      </c>
      <c r="AH74" s="92" t="s">
        <v>17</v>
      </c>
      <c r="AI74" s="95">
        <f>$AI$12</f>
        <v>7</v>
      </c>
      <c r="AJ74" s="94">
        <f>$AJ$12</f>
        <v>7</v>
      </c>
      <c r="AK74" s="92" t="s">
        <v>17</v>
      </c>
      <c r="AL74" s="95">
        <f>$AL$12</f>
        <v>23</v>
      </c>
      <c r="AM74" s="423">
        <v>9</v>
      </c>
      <c r="AN74" s="424"/>
      <c r="AO74" s="425"/>
    </row>
    <row r="75" spans="2:41" ht="16.5" thickBot="1">
      <c r="B75" s="422">
        <f>$B$4</f>
        <v>0</v>
      </c>
      <c r="C75" s="153">
        <f>$B$5</f>
        <v>0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0</v>
      </c>
      <c r="AB75" s="146"/>
      <c r="AC75" s="146"/>
      <c r="AD75" s="146"/>
      <c r="AE75" s="147"/>
      <c r="AF75" s="148"/>
      <c r="AG75" s="96">
        <f>$AG$4</f>
        <v>0</v>
      </c>
      <c r="AH75" s="97" t="s">
        <v>17</v>
      </c>
      <c r="AI75" s="98">
        <f>$AI$4</f>
        <v>0</v>
      </c>
      <c r="AJ75" s="99">
        <f>$AJ$4</f>
        <v>0</v>
      </c>
      <c r="AK75" s="97" t="s">
        <v>17</v>
      </c>
      <c r="AL75" s="98">
        <f>$AL$4</f>
        <v>0</v>
      </c>
      <c r="AM75" s="423">
        <v>10</v>
      </c>
      <c r="AN75" s="424"/>
      <c r="AO75" s="425"/>
    </row>
    <row r="76" spans="33:38" ht="16.5" thickBot="1">
      <c r="AG76" s="155">
        <f>SUM(AG66:AG75)</f>
        <v>36</v>
      </c>
      <c r="AH76" s="156" t="s">
        <v>17</v>
      </c>
      <c r="AI76" s="156">
        <f>SUM(AI66:AI75)</f>
        <v>36</v>
      </c>
      <c r="AJ76" s="156">
        <f>SUM(AJ66:AJ75)</f>
        <v>133</v>
      </c>
      <c r="AK76" s="156" t="s">
        <v>17</v>
      </c>
      <c r="AL76" s="157">
        <f>SUM(AL66:AL75)</f>
        <v>133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79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426" t="s">
        <v>14</v>
      </c>
      <c r="AH3" s="427"/>
      <c r="AI3" s="428"/>
      <c r="AJ3" s="429" t="s">
        <v>15</v>
      </c>
      <c r="AK3" s="427"/>
      <c r="AL3" s="427"/>
      <c r="AM3" s="430" t="s">
        <v>16</v>
      </c>
      <c r="AN3" s="431"/>
      <c r="AO3" s="432"/>
    </row>
    <row r="4" spans="1:41" ht="13.5" customHeight="1">
      <c r="A4" s="12">
        <v>1</v>
      </c>
      <c r="B4" s="159" t="s">
        <v>82</v>
      </c>
      <c r="C4" s="163"/>
      <c r="D4" s="164"/>
      <c r="E4" s="165"/>
      <c r="F4" s="13">
        <f>$O$58</f>
        <v>0</v>
      </c>
      <c r="G4" s="14" t="s">
        <v>17</v>
      </c>
      <c r="H4" s="15">
        <f>$Q$58</f>
        <v>3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0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0</v>
      </c>
      <c r="U4" s="13">
        <f>$AM$36</f>
        <v>2</v>
      </c>
      <c r="V4" s="14" t="s">
        <v>17</v>
      </c>
      <c r="W4" s="15">
        <f>$AO$36</f>
        <v>3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2</v>
      </c>
      <c r="AD4" s="13">
        <f>$O$26</f>
        <v>0</v>
      </c>
      <c r="AE4" s="14" t="s">
        <v>17</v>
      </c>
      <c r="AF4" s="16">
        <f>$Q$26</f>
        <v>0</v>
      </c>
      <c r="AG4" s="17">
        <f>SUM(AD5,AA5,X5,U5,R5,O5,L5,I5,F5)</f>
        <v>6</v>
      </c>
      <c r="AH4" s="14" t="s">
        <v>17</v>
      </c>
      <c r="AI4" s="17">
        <f>SUM(AF5,AC5,Z5,W5,T5,Q5,N5,K5,H5)</f>
        <v>2</v>
      </c>
      <c r="AJ4" s="18">
        <f>SUM(AD4,AA4,X4,U4,R4,O4,L4,I4,F4)</f>
        <v>20</v>
      </c>
      <c r="AK4" s="14" t="s">
        <v>17</v>
      </c>
      <c r="AL4" s="17">
        <f>SUM(AF4,AC4,Z4,W4,T4,Q4,N4,K4,H4)</f>
        <v>8</v>
      </c>
      <c r="AM4" s="433"/>
      <c r="AN4" s="434"/>
      <c r="AO4" s="435"/>
    </row>
    <row r="5" spans="1:41" ht="13.5" customHeight="1" thickBot="1">
      <c r="A5" s="19"/>
      <c r="B5" s="160" t="s">
        <v>83</v>
      </c>
      <c r="C5" s="166"/>
      <c r="D5" s="167"/>
      <c r="E5" s="168"/>
      <c r="F5" s="20">
        <f>IF(F4=3,1,0)</f>
        <v>0</v>
      </c>
      <c r="G5" s="21" t="s">
        <v>17</v>
      </c>
      <c r="H5" s="22">
        <f>IF(H4=3,1,0)</f>
        <v>1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0</v>
      </c>
      <c r="V5" s="21" t="s">
        <v>17</v>
      </c>
      <c r="W5" s="23">
        <f>IF(W4=3,1,0)</f>
        <v>1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0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92</v>
      </c>
      <c r="C6" s="13">
        <f>$Q$58</f>
        <v>3</v>
      </c>
      <c r="D6" s="14" t="s">
        <v>17</v>
      </c>
      <c r="E6" s="15">
        <f>$O$58</f>
        <v>0</v>
      </c>
      <c r="F6" s="163"/>
      <c r="G6" s="169"/>
      <c r="H6" s="165"/>
      <c r="I6" s="172">
        <f>$O$50</f>
        <v>3</v>
      </c>
      <c r="J6" s="14" t="s">
        <v>17</v>
      </c>
      <c r="K6" s="15">
        <f>$Q$50</f>
        <v>2</v>
      </c>
      <c r="L6" s="13">
        <f>$AM$41</f>
        <v>3</v>
      </c>
      <c r="M6" s="14" t="s">
        <v>17</v>
      </c>
      <c r="N6" s="15">
        <f>$AO$41</f>
        <v>1</v>
      </c>
      <c r="O6" s="13">
        <f>$O$43</f>
        <v>3</v>
      </c>
      <c r="P6" s="14" t="s">
        <v>17</v>
      </c>
      <c r="Q6" s="15">
        <f>$Q$43</f>
        <v>2</v>
      </c>
      <c r="R6" s="13">
        <f>$AM$35</f>
        <v>3</v>
      </c>
      <c r="S6" s="14" t="s">
        <v>17</v>
      </c>
      <c r="T6" s="15">
        <f>$AO$35</f>
        <v>0</v>
      </c>
      <c r="U6" s="13">
        <f>$O$35</f>
        <v>3</v>
      </c>
      <c r="V6" s="14" t="s">
        <v>17</v>
      </c>
      <c r="W6" s="15">
        <f>$Q$35</f>
        <v>2</v>
      </c>
      <c r="X6" s="13">
        <f>$AM$29</f>
        <v>2</v>
      </c>
      <c r="Y6" s="14" t="s">
        <v>17</v>
      </c>
      <c r="Z6" s="15">
        <f>$AO$29</f>
        <v>3</v>
      </c>
      <c r="AA6" s="13">
        <f>$O$27</f>
        <v>3</v>
      </c>
      <c r="AB6" s="14" t="s">
        <v>17</v>
      </c>
      <c r="AC6" s="15">
        <f>$Q$27</f>
        <v>0</v>
      </c>
      <c r="AD6" s="13">
        <f>$AM$47</f>
        <v>0</v>
      </c>
      <c r="AE6" s="14" t="s">
        <v>17</v>
      </c>
      <c r="AF6" s="16">
        <f>$AO$47</f>
        <v>0</v>
      </c>
      <c r="AG6" s="28">
        <f>SUM(AD7,AA7,X7,U7,R7,O7,L7,I7,C7)</f>
        <v>7</v>
      </c>
      <c r="AH6" s="14" t="s">
        <v>17</v>
      </c>
      <c r="AI6" s="29">
        <f>SUM(AF7,AC7,Z7,W7,T7,Q7,N7,K7,E7)</f>
        <v>1</v>
      </c>
      <c r="AJ6" s="18">
        <f>SUM(AD6,AA6,X6,U6,R6,O6,L6,I6,C6)</f>
        <v>23</v>
      </c>
      <c r="AK6" s="14" t="s">
        <v>17</v>
      </c>
      <c r="AL6" s="17">
        <f>SUM(AF6,AC6,Z6,W6,T6,Q6,N6,K6,E6)</f>
        <v>10</v>
      </c>
      <c r="AM6" s="433"/>
      <c r="AN6" s="434"/>
      <c r="AO6" s="435"/>
    </row>
    <row r="7" spans="1:41" ht="13.5" customHeight="1" thickBot="1">
      <c r="A7" s="19"/>
      <c r="B7" s="162" t="s">
        <v>81</v>
      </c>
      <c r="C7" s="20">
        <f>IF(C6=3,1,0)</f>
        <v>1</v>
      </c>
      <c r="D7" s="23"/>
      <c r="E7" s="23">
        <f>IF(E6=3,1,0)</f>
        <v>0</v>
      </c>
      <c r="F7" s="166"/>
      <c r="G7" s="170"/>
      <c r="H7" s="168"/>
      <c r="I7" s="173">
        <f>IF(I6=3,1,0)</f>
        <v>1</v>
      </c>
      <c r="J7" s="23"/>
      <c r="K7" s="23">
        <f>IF(K6=3,1,0)</f>
        <v>0</v>
      </c>
      <c r="L7" s="20">
        <f>IF(L6=3,1,0)</f>
        <v>1</v>
      </c>
      <c r="M7" s="23"/>
      <c r="N7" s="23">
        <f>IF(N6=3,1,0)</f>
        <v>0</v>
      </c>
      <c r="O7" s="20">
        <f>IF(O6=3,1,0)</f>
        <v>1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1</v>
      </c>
      <c r="V7" s="23"/>
      <c r="W7" s="23">
        <f>IF(W6=3,1,0)</f>
        <v>0</v>
      </c>
      <c r="X7" s="20">
        <f>IF(X6=3,1,0)</f>
        <v>0</v>
      </c>
      <c r="Y7" s="23"/>
      <c r="Z7" s="23">
        <f>IF(Z6=3,1,0)</f>
        <v>1</v>
      </c>
      <c r="AA7" s="20">
        <f>IF(AA6=3,1,0)</f>
        <v>1</v>
      </c>
      <c r="AB7" s="23"/>
      <c r="AC7" s="23">
        <f>IF(AC6=3,1,0)</f>
        <v>0</v>
      </c>
      <c r="AD7" s="20">
        <f>IF(AD6=3,1,0)</f>
        <v>0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97</v>
      </c>
      <c r="C8" s="13">
        <f>$AO$48</f>
        <v>0</v>
      </c>
      <c r="D8" s="14" t="s">
        <v>17</v>
      </c>
      <c r="E8" s="15">
        <f>$AM$48</f>
        <v>3</v>
      </c>
      <c r="F8" s="13">
        <f>$Q$50</f>
        <v>2</v>
      </c>
      <c r="G8" s="14" t="s">
        <v>17</v>
      </c>
      <c r="H8" s="15">
        <f>$O$50</f>
        <v>3</v>
      </c>
      <c r="I8" s="163"/>
      <c r="J8" s="169"/>
      <c r="K8" s="165"/>
      <c r="L8" s="13">
        <f>$O$44</f>
        <v>2</v>
      </c>
      <c r="M8" s="14" t="s">
        <v>17</v>
      </c>
      <c r="N8" s="15">
        <f>$Q$44</f>
        <v>3</v>
      </c>
      <c r="O8" s="13">
        <f>$AM$34</f>
        <v>3</v>
      </c>
      <c r="P8" s="14" t="s">
        <v>17</v>
      </c>
      <c r="Q8" s="15">
        <f>$AO$34</f>
        <v>1</v>
      </c>
      <c r="R8" s="13">
        <f>$O$36</f>
        <v>3</v>
      </c>
      <c r="S8" s="14" t="s">
        <v>17</v>
      </c>
      <c r="T8" s="15">
        <f>$Q$36</f>
        <v>1</v>
      </c>
      <c r="U8" s="13">
        <f>$AM$28</f>
        <v>0</v>
      </c>
      <c r="V8" s="14" t="s">
        <v>17</v>
      </c>
      <c r="W8" s="15">
        <f>$AO$28</f>
        <v>3</v>
      </c>
      <c r="X8" s="13">
        <f>$O$28</f>
        <v>3</v>
      </c>
      <c r="Y8" s="14" t="s">
        <v>17</v>
      </c>
      <c r="Z8" s="15">
        <f>$Q$28</f>
        <v>2</v>
      </c>
      <c r="AA8" s="13">
        <f>$O$57</f>
        <v>3</v>
      </c>
      <c r="AB8" s="14" t="s">
        <v>17</v>
      </c>
      <c r="AC8" s="15">
        <f>$Q$57</f>
        <v>1</v>
      </c>
      <c r="AD8" s="13">
        <f>$AM$40</f>
        <v>0</v>
      </c>
      <c r="AE8" s="14" t="s">
        <v>17</v>
      </c>
      <c r="AF8" s="15">
        <f>$AO$40</f>
        <v>0</v>
      </c>
      <c r="AG8" s="28">
        <f>SUM(AD9,AA9,X9,U9,R9,O9,L9,F9,C9)</f>
        <v>4</v>
      </c>
      <c r="AH8" s="14" t="s">
        <v>17</v>
      </c>
      <c r="AI8" s="29">
        <f>SUM(AF9,AC9,Z9,W9,T9,Q9,N9,H9,E9)</f>
        <v>4</v>
      </c>
      <c r="AJ8" s="18">
        <f>SUM(AD8,AA8,X8,U8,R8,O8,L8,F8,C8)</f>
        <v>16</v>
      </c>
      <c r="AK8" s="14" t="s">
        <v>17</v>
      </c>
      <c r="AL8" s="17">
        <f>SUM(AF8,AC8,Z8,W8,T8,Q8,N8,H8,E8)</f>
        <v>17</v>
      </c>
      <c r="AM8" s="436"/>
      <c r="AN8" s="434"/>
      <c r="AO8" s="435"/>
    </row>
    <row r="9" spans="1:41" ht="13.5" customHeight="1" thickBot="1">
      <c r="A9" s="19"/>
      <c r="B9" s="162" t="s">
        <v>98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6"/>
      <c r="J9" s="170"/>
      <c r="K9" s="168"/>
      <c r="L9" s="23">
        <f>IF(L8=3,1,0)</f>
        <v>0</v>
      </c>
      <c r="M9" s="23"/>
      <c r="N9" s="23">
        <f>IF(N8=3,1,0)</f>
        <v>1</v>
      </c>
      <c r="O9" s="20">
        <f>IF(O8=3,1,0)</f>
        <v>1</v>
      </c>
      <c r="P9" s="23"/>
      <c r="Q9" s="23">
        <f>IF(Q8=3,1,0)</f>
        <v>0</v>
      </c>
      <c r="R9" s="20">
        <f>IF(R8=3,1,0)</f>
        <v>1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1</v>
      </c>
      <c r="X9" s="20">
        <f>IF(X8=3,1,0)</f>
        <v>1</v>
      </c>
      <c r="Y9" s="23"/>
      <c r="Z9" s="23">
        <f>IF(Z8=3,1,0)</f>
        <v>0</v>
      </c>
      <c r="AA9" s="20">
        <f>IF(AA8=3,1,0)</f>
        <v>1</v>
      </c>
      <c r="AB9" s="23"/>
      <c r="AC9" s="23">
        <f>IF(AC8=3,1,0)</f>
        <v>0</v>
      </c>
      <c r="AD9" s="20">
        <f>IF(AD8=3,1,0)</f>
        <v>0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105</v>
      </c>
      <c r="C10" s="13">
        <f>$Q$51</f>
        <v>0</v>
      </c>
      <c r="D10" s="14" t="s">
        <v>17</v>
      </c>
      <c r="E10" s="15">
        <f>$O$51</f>
        <v>3</v>
      </c>
      <c r="F10" s="13">
        <f>$AO$41</f>
        <v>1</v>
      </c>
      <c r="G10" s="14" t="s">
        <v>17</v>
      </c>
      <c r="H10" s="15">
        <f>$AM$41</f>
        <v>3</v>
      </c>
      <c r="I10" s="13">
        <f>$Q$44</f>
        <v>3</v>
      </c>
      <c r="J10" s="14" t="s">
        <v>17</v>
      </c>
      <c r="K10" s="15">
        <f>$O$44</f>
        <v>2</v>
      </c>
      <c r="L10" s="163"/>
      <c r="M10" s="169"/>
      <c r="N10" s="165"/>
      <c r="O10" s="13">
        <f>$O$37</f>
        <v>1</v>
      </c>
      <c r="P10" s="14" t="s">
        <v>17</v>
      </c>
      <c r="Q10" s="15">
        <f>$Q$37</f>
        <v>3</v>
      </c>
      <c r="R10" s="13">
        <f>$AM$27</f>
        <v>2</v>
      </c>
      <c r="S10" s="14" t="s">
        <v>17</v>
      </c>
      <c r="T10" s="15">
        <f>$AO$27</f>
        <v>3</v>
      </c>
      <c r="U10" s="13">
        <f>$O$29</f>
        <v>0</v>
      </c>
      <c r="V10" s="14" t="s">
        <v>17</v>
      </c>
      <c r="W10" s="15">
        <f>$Q$29</f>
        <v>3</v>
      </c>
      <c r="X10" s="13">
        <f>$O$56</f>
        <v>0</v>
      </c>
      <c r="Y10" s="14" t="s">
        <v>17</v>
      </c>
      <c r="Z10" s="15">
        <f>$Q$56</f>
        <v>3</v>
      </c>
      <c r="AA10" s="13">
        <f>$AM$49</f>
        <v>3</v>
      </c>
      <c r="AB10" s="14" t="s">
        <v>17</v>
      </c>
      <c r="AC10" s="15">
        <f>$AO$49</f>
        <v>0</v>
      </c>
      <c r="AD10" s="13">
        <f>$AM$33</f>
        <v>0</v>
      </c>
      <c r="AE10" s="14" t="s">
        <v>17</v>
      </c>
      <c r="AF10" s="15">
        <f>$AO$33</f>
        <v>0</v>
      </c>
      <c r="AG10" s="28">
        <f>SUM(AD11,AA11,X11,U11,R11,O11,I11,F11,C11)</f>
        <v>2</v>
      </c>
      <c r="AH10" s="14" t="s">
        <v>17</v>
      </c>
      <c r="AI10" s="29">
        <f>SUM(AF11,AC11,Z11,W11,T11,Q11,K11,H11,E11)</f>
        <v>6</v>
      </c>
      <c r="AJ10" s="18">
        <f>SUM(AD10,AA10,X10,U10,R10,O10,I10,F10,C10)</f>
        <v>10</v>
      </c>
      <c r="AK10" s="14" t="s">
        <v>17</v>
      </c>
      <c r="AL10" s="17">
        <f>SUM(AF10,AC10,Z10,W10,T10,Q10,K10,H10,E10)</f>
        <v>20</v>
      </c>
      <c r="AM10" s="433"/>
      <c r="AN10" s="434"/>
      <c r="AO10" s="435"/>
    </row>
    <row r="11" spans="1:41" ht="13.5" customHeight="1" thickBot="1">
      <c r="A11" s="19"/>
      <c r="B11" s="162" t="s">
        <v>106</v>
      </c>
      <c r="C11" s="20">
        <f>IF(C10=3,1,0)</f>
        <v>0</v>
      </c>
      <c r="D11" s="23"/>
      <c r="E11" s="23">
        <f>IF(E10=3,1,0)</f>
        <v>1</v>
      </c>
      <c r="F11" s="20">
        <f>IF(F10=3,1,0)</f>
        <v>0</v>
      </c>
      <c r="G11" s="23"/>
      <c r="H11" s="23">
        <f>IF(H10=3,1,0)</f>
        <v>1</v>
      </c>
      <c r="I11" s="20">
        <f>IF(I10=3,1,0)</f>
        <v>1</v>
      </c>
      <c r="J11" s="23"/>
      <c r="K11" s="23">
        <f>IF(K10=3,1,0)</f>
        <v>0</v>
      </c>
      <c r="L11" s="166"/>
      <c r="M11" s="170"/>
      <c r="N11" s="168"/>
      <c r="O11" s="23">
        <f>IF(O10=3,1,0)</f>
        <v>0</v>
      </c>
      <c r="P11" s="23"/>
      <c r="Q11" s="23">
        <f>IF(Q10=3,1,0)</f>
        <v>1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1</v>
      </c>
      <c r="X11" s="20">
        <f>IF(X10=3,1,0)</f>
        <v>0</v>
      </c>
      <c r="Y11" s="23"/>
      <c r="Z11" s="23">
        <f>IF(Z10=3,1,0)</f>
        <v>1</v>
      </c>
      <c r="AA11" s="20">
        <f>IF(AA10=3,1,0)</f>
        <v>1</v>
      </c>
      <c r="AB11" s="23"/>
      <c r="AC11" s="23">
        <f>IF(AC10=3,1,0)</f>
        <v>0</v>
      </c>
      <c r="AD11" s="20">
        <f>IF(AD10=3,1,0)</f>
        <v>0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112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2</v>
      </c>
      <c r="G12" s="14" t="s">
        <v>17</v>
      </c>
      <c r="H12" s="15">
        <f>$O$43</f>
        <v>3</v>
      </c>
      <c r="I12" s="13">
        <f>$AO$34</f>
        <v>1</v>
      </c>
      <c r="J12" s="14" t="s">
        <v>17</v>
      </c>
      <c r="K12" s="15">
        <f>$AM$34</f>
        <v>3</v>
      </c>
      <c r="L12" s="13">
        <f>$Q$37</f>
        <v>3</v>
      </c>
      <c r="M12" s="14" t="s">
        <v>17</v>
      </c>
      <c r="N12" s="15">
        <f>$O$37</f>
        <v>1</v>
      </c>
      <c r="O12" s="163"/>
      <c r="P12" s="169"/>
      <c r="Q12" s="165"/>
      <c r="R12" s="13">
        <f>$O$30</f>
        <v>2</v>
      </c>
      <c r="S12" s="14" t="s">
        <v>17</v>
      </c>
      <c r="T12" s="15">
        <f>$Q$30</f>
        <v>3</v>
      </c>
      <c r="U12" s="13">
        <f>$O$55</f>
        <v>0</v>
      </c>
      <c r="V12" s="14" t="s">
        <v>17</v>
      </c>
      <c r="W12" s="15">
        <f>$Q$55</f>
        <v>3</v>
      </c>
      <c r="X12" s="13">
        <f>$AM$50</f>
        <v>3</v>
      </c>
      <c r="Y12" s="14" t="s">
        <v>17</v>
      </c>
      <c r="Z12" s="15">
        <f>$AO$50</f>
        <v>0</v>
      </c>
      <c r="AA12" s="13">
        <f>$O$49</f>
        <v>1</v>
      </c>
      <c r="AB12" s="14" t="s">
        <v>17</v>
      </c>
      <c r="AC12" s="15">
        <f>$Q$49</f>
        <v>3</v>
      </c>
      <c r="AD12" s="13">
        <f>$AM$26</f>
        <v>0</v>
      </c>
      <c r="AE12" s="14" t="s">
        <v>17</v>
      </c>
      <c r="AF12" s="15">
        <f>$AO$26</f>
        <v>0</v>
      </c>
      <c r="AG12" s="28">
        <f>SUM(AD13,AA13,X13,U13,R13,L13,I13,F13,C13)</f>
        <v>2</v>
      </c>
      <c r="AH12" s="14" t="s">
        <v>17</v>
      </c>
      <c r="AI12" s="29">
        <f>SUM(AF13,AC13,Z13,W13,T13,N13,K13,H13,E13)</f>
        <v>6</v>
      </c>
      <c r="AJ12" s="18">
        <f>SUM(AD12,AA12,X12,U12,R12,L12,I12,F12,C12)</f>
        <v>12</v>
      </c>
      <c r="AK12" s="14" t="s">
        <v>17</v>
      </c>
      <c r="AL12" s="17">
        <f>SUM(AF12,AC12,Z12,W12,T12,N12,K12,H12,E12)</f>
        <v>19</v>
      </c>
      <c r="AM12" s="433"/>
      <c r="AN12" s="434"/>
      <c r="AO12" s="435"/>
    </row>
    <row r="13" spans="1:41" ht="13.5" customHeight="1" thickBot="1">
      <c r="A13" s="19"/>
      <c r="B13" s="162" t="s">
        <v>96</v>
      </c>
      <c r="C13" s="20">
        <f>IF(C12=3,1,0)</f>
        <v>0</v>
      </c>
      <c r="D13" s="23"/>
      <c r="E13" s="23">
        <f>IF(E12=3,1,0)</f>
        <v>1</v>
      </c>
      <c r="F13" s="20">
        <f>IF(F12=3,1,0)</f>
        <v>0</v>
      </c>
      <c r="G13" s="23"/>
      <c r="H13" s="23">
        <f>IF(H12=3,1,0)</f>
        <v>1</v>
      </c>
      <c r="I13" s="20">
        <f>IF(I12=3,1,0)</f>
        <v>0</v>
      </c>
      <c r="J13" s="23"/>
      <c r="K13" s="23">
        <f>IF(K12=3,1,0)</f>
        <v>1</v>
      </c>
      <c r="L13" s="20">
        <f>IF(L12=3,1,0)</f>
        <v>1</v>
      </c>
      <c r="M13" s="23"/>
      <c r="N13" s="23">
        <f>IF(N12=3,1,0)</f>
        <v>0</v>
      </c>
      <c r="O13" s="166"/>
      <c r="P13" s="170"/>
      <c r="Q13" s="168"/>
      <c r="R13" s="23">
        <f>IF(R12=3,1,0)</f>
        <v>0</v>
      </c>
      <c r="S13" s="23"/>
      <c r="T13" s="23">
        <f>IF(T12=3,1,0)</f>
        <v>1</v>
      </c>
      <c r="U13" s="20">
        <f>IF(U12=3,1,0)</f>
        <v>0</v>
      </c>
      <c r="V13" s="23"/>
      <c r="W13" s="23">
        <f>IF(W12=3,1,0)</f>
        <v>1</v>
      </c>
      <c r="X13" s="20">
        <f>IF(X12=3,1,0)</f>
        <v>1</v>
      </c>
      <c r="Y13" s="23"/>
      <c r="Z13" s="23">
        <f>IF(Z12=3,1,0)</f>
        <v>0</v>
      </c>
      <c r="AA13" s="20">
        <f>IF(AA12=3,1,0)</f>
        <v>0</v>
      </c>
      <c r="AB13" s="23"/>
      <c r="AC13" s="23">
        <f>IF(AC12=3,1,0)</f>
        <v>1</v>
      </c>
      <c r="AD13" s="20">
        <f>IF(AD12=3,1,0)</f>
        <v>0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118</v>
      </c>
      <c r="C14" s="13">
        <f>$Q$42</f>
        <v>0</v>
      </c>
      <c r="D14" s="14" t="s">
        <v>17</v>
      </c>
      <c r="E14" s="15">
        <f>$O$42</f>
        <v>3</v>
      </c>
      <c r="F14" s="13">
        <f>$AO$35</f>
        <v>0</v>
      </c>
      <c r="G14" s="14" t="s">
        <v>17</v>
      </c>
      <c r="H14" s="15">
        <f>$AM$35</f>
        <v>3</v>
      </c>
      <c r="I14" s="13">
        <f>$Q$36</f>
        <v>1</v>
      </c>
      <c r="J14" s="14" t="s">
        <v>17</v>
      </c>
      <c r="K14" s="15">
        <f>$O$36</f>
        <v>3</v>
      </c>
      <c r="L14" s="13">
        <f>$AO$27</f>
        <v>3</v>
      </c>
      <c r="M14" s="14" t="s">
        <v>17</v>
      </c>
      <c r="N14" s="15">
        <f>$AM$27</f>
        <v>2</v>
      </c>
      <c r="O14" s="13">
        <f>$Q$30</f>
        <v>3</v>
      </c>
      <c r="P14" s="14" t="s">
        <v>17</v>
      </c>
      <c r="Q14" s="15">
        <f>$O$30</f>
        <v>2</v>
      </c>
      <c r="R14" s="163"/>
      <c r="S14" s="169"/>
      <c r="T14" s="165"/>
      <c r="U14" s="13">
        <f>$AM$51</f>
        <v>0</v>
      </c>
      <c r="V14" s="14" t="s">
        <v>17</v>
      </c>
      <c r="W14" s="15">
        <f>$AO$51</f>
        <v>3</v>
      </c>
      <c r="X14" s="13">
        <f>$O$48</f>
        <v>2</v>
      </c>
      <c r="Y14" s="14" t="s">
        <v>17</v>
      </c>
      <c r="Z14" s="15">
        <f>$Q$48</f>
        <v>3</v>
      </c>
      <c r="AA14" s="13">
        <f>$AM$43</f>
        <v>3</v>
      </c>
      <c r="AB14" s="14" t="s">
        <v>17</v>
      </c>
      <c r="AC14" s="15">
        <f>$AO$43</f>
        <v>1</v>
      </c>
      <c r="AD14" s="13">
        <f>$O$54</f>
        <v>0</v>
      </c>
      <c r="AE14" s="14" t="s">
        <v>17</v>
      </c>
      <c r="AF14" s="15">
        <f>$Q$54</f>
        <v>0</v>
      </c>
      <c r="AG14" s="28">
        <f>SUM(AD15,AA15,X15,U15,O15,L15,I15,F15,C15)</f>
        <v>3</v>
      </c>
      <c r="AH14" s="14" t="s">
        <v>17</v>
      </c>
      <c r="AI14" s="29">
        <f>SUM(AF15,AC15,Z15,W15,Q15,N15,K15,H15,E15)</f>
        <v>5</v>
      </c>
      <c r="AJ14" s="18">
        <f>SUM(AD14,AA14,X14,U14,O14,L14,I14,F14,C14)</f>
        <v>12</v>
      </c>
      <c r="AK14" s="14" t="s">
        <v>17</v>
      </c>
      <c r="AL14" s="17">
        <f>SUM(AF14,AC14,Z14,W14,Q14,N14,K14,H14,E14)</f>
        <v>20</v>
      </c>
      <c r="AM14" s="433"/>
      <c r="AN14" s="434"/>
      <c r="AO14" s="435"/>
    </row>
    <row r="15" spans="1:41" ht="13.5" customHeight="1" thickBot="1">
      <c r="A15" s="19"/>
      <c r="B15" s="177" t="s">
        <v>94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0</v>
      </c>
      <c r="J15" s="23"/>
      <c r="K15" s="23">
        <f>IF(K14=3,1,0)</f>
        <v>1</v>
      </c>
      <c r="L15" s="20">
        <f>IF(L14=3,1,0)</f>
        <v>1</v>
      </c>
      <c r="M15" s="23"/>
      <c r="N15" s="23">
        <f>IF(N14=3,1,0)</f>
        <v>0</v>
      </c>
      <c r="O15" s="20">
        <f>IF(O14=3,1,0)</f>
        <v>1</v>
      </c>
      <c r="P15" s="23"/>
      <c r="Q15" s="23">
        <f>IF(Q14=3,1,0)</f>
        <v>0</v>
      </c>
      <c r="R15" s="166"/>
      <c r="S15" s="170"/>
      <c r="T15" s="168"/>
      <c r="U15" s="23">
        <f>IF(U14=3,1,0)</f>
        <v>0</v>
      </c>
      <c r="V15" s="23"/>
      <c r="W15" s="23">
        <f>IF(W14=3,1,0)</f>
        <v>1</v>
      </c>
      <c r="X15" s="20">
        <f>IF(X14=3,1,0)</f>
        <v>0</v>
      </c>
      <c r="Y15" s="23"/>
      <c r="Z15" s="23">
        <f>IF(Z14=3,1,0)</f>
        <v>1</v>
      </c>
      <c r="AA15" s="20">
        <f>IF(AA14=3,1,0)</f>
        <v>1</v>
      </c>
      <c r="AB15" s="23"/>
      <c r="AC15" s="23">
        <f>IF(AC14=3,1,0)</f>
        <v>0</v>
      </c>
      <c r="AD15" s="20">
        <f>IF(AD14=3,1,0)</f>
        <v>0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122</v>
      </c>
      <c r="C16" s="13">
        <f>$AO$36</f>
        <v>3</v>
      </c>
      <c r="D16" s="14" t="s">
        <v>17</v>
      </c>
      <c r="E16" s="15">
        <f>$AM$36</f>
        <v>2</v>
      </c>
      <c r="F16" s="13">
        <f>$Q$35</f>
        <v>2</v>
      </c>
      <c r="G16" s="14" t="s">
        <v>17</v>
      </c>
      <c r="H16" s="15">
        <f>$O$35</f>
        <v>3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3</v>
      </c>
      <c r="M16" s="14" t="s">
        <v>17</v>
      </c>
      <c r="N16" s="15">
        <f>$O$29</f>
        <v>0</v>
      </c>
      <c r="O16" s="13">
        <f>$Q$55</f>
        <v>3</v>
      </c>
      <c r="P16" s="14" t="s">
        <v>17</v>
      </c>
      <c r="Q16" s="15">
        <f>$O$55</f>
        <v>0</v>
      </c>
      <c r="R16" s="13">
        <f>$AO$51</f>
        <v>3</v>
      </c>
      <c r="S16" s="14" t="s">
        <v>17</v>
      </c>
      <c r="T16" s="15">
        <f>$AM$51</f>
        <v>0</v>
      </c>
      <c r="U16" s="163"/>
      <c r="V16" s="169"/>
      <c r="W16" s="165"/>
      <c r="X16" s="13">
        <f>$AM$44</f>
        <v>3</v>
      </c>
      <c r="Y16" s="14" t="s">
        <v>17</v>
      </c>
      <c r="Z16" s="15">
        <f>$AO$44</f>
        <v>0</v>
      </c>
      <c r="AA16" s="13">
        <f>$O$41</f>
        <v>3</v>
      </c>
      <c r="AB16" s="14" t="s">
        <v>17</v>
      </c>
      <c r="AC16" s="15">
        <f>$Q$41</f>
        <v>0</v>
      </c>
      <c r="AD16" s="13">
        <f>$O$47</f>
        <v>0</v>
      </c>
      <c r="AE16" s="14" t="s">
        <v>17</v>
      </c>
      <c r="AF16" s="15">
        <f>$Q$47</f>
        <v>0</v>
      </c>
      <c r="AG16" s="28">
        <f>SUM(AD17,AA17,X17,R17,O17,L17,I17,F17,C17)</f>
        <v>7</v>
      </c>
      <c r="AH16" s="14" t="s">
        <v>17</v>
      </c>
      <c r="AI16" s="29">
        <f>SUM(AF17,AC17,Z17,T17,Q17,N17,K17,H17,E17)</f>
        <v>1</v>
      </c>
      <c r="AJ16" s="18">
        <f>SUM(AD16,AA16,X16,R16,O16,L16,I16,F16,C16)</f>
        <v>23</v>
      </c>
      <c r="AK16" s="14" t="s">
        <v>17</v>
      </c>
      <c r="AL16" s="17">
        <f>SUM(AF16,AC16,Z16,T16,Q16,N16,K16,H16,E16)</f>
        <v>5</v>
      </c>
      <c r="AM16" s="433"/>
      <c r="AN16" s="434"/>
      <c r="AO16" s="435"/>
    </row>
    <row r="17" spans="1:41" ht="13.5" customHeight="1" thickBot="1">
      <c r="A17" s="19"/>
      <c r="B17" s="162" t="s">
        <v>120</v>
      </c>
      <c r="C17" s="20">
        <f>IF(C16=3,1,0)</f>
        <v>1</v>
      </c>
      <c r="D17" s="23"/>
      <c r="E17" s="23">
        <f>IF(E16=3,1,0)</f>
        <v>0</v>
      </c>
      <c r="F17" s="20">
        <f>IF(F16=3,1,0)</f>
        <v>0</v>
      </c>
      <c r="G17" s="23"/>
      <c r="H17" s="23">
        <f>IF(H16=3,1,0)</f>
        <v>1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1</v>
      </c>
      <c r="P17" s="23"/>
      <c r="Q17" s="23">
        <f>IF(Q16=3,1,0)</f>
        <v>0</v>
      </c>
      <c r="R17" s="20">
        <f>IF(R16=3,1,0)</f>
        <v>1</v>
      </c>
      <c r="S17" s="23"/>
      <c r="T17" s="23">
        <f>IF(T16=3,1,0)</f>
        <v>0</v>
      </c>
      <c r="U17" s="166"/>
      <c r="V17" s="170"/>
      <c r="W17" s="168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0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140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3</v>
      </c>
      <c r="G18" s="14" t="s">
        <v>17</v>
      </c>
      <c r="H18" s="15">
        <f>$AM$29</f>
        <v>2</v>
      </c>
      <c r="I18" s="13">
        <f>$Q$28</f>
        <v>2</v>
      </c>
      <c r="J18" s="14" t="s">
        <v>17</v>
      </c>
      <c r="K18" s="15">
        <f>$O$28</f>
        <v>3</v>
      </c>
      <c r="L18" s="13">
        <f>$Q$56</f>
        <v>3</v>
      </c>
      <c r="M18" s="14" t="s">
        <v>17</v>
      </c>
      <c r="N18" s="15">
        <f>$O$56</f>
        <v>0</v>
      </c>
      <c r="O18" s="13">
        <f>$AO$50</f>
        <v>0</v>
      </c>
      <c r="P18" s="14" t="s">
        <v>17</v>
      </c>
      <c r="Q18" s="15">
        <f>$AM$50</f>
        <v>3</v>
      </c>
      <c r="R18" s="13">
        <f>$Q$48</f>
        <v>3</v>
      </c>
      <c r="S18" s="14" t="s">
        <v>17</v>
      </c>
      <c r="T18" s="15">
        <f>$O$48</f>
        <v>2</v>
      </c>
      <c r="U18" s="13">
        <f>$AO$44</f>
        <v>0</v>
      </c>
      <c r="V18" s="14" t="s">
        <v>17</v>
      </c>
      <c r="W18" s="15">
        <f>$AM$44</f>
        <v>3</v>
      </c>
      <c r="X18" s="163"/>
      <c r="Y18" s="169"/>
      <c r="Z18" s="165"/>
      <c r="AA18" s="13">
        <f>$AM$37</f>
        <v>2</v>
      </c>
      <c r="AB18" s="14" t="s">
        <v>17</v>
      </c>
      <c r="AC18" s="15">
        <f>$AO$37</f>
        <v>3</v>
      </c>
      <c r="AD18" s="13">
        <f>$O$40</f>
        <v>0</v>
      </c>
      <c r="AE18" s="14" t="s">
        <v>17</v>
      </c>
      <c r="AF18" s="15">
        <f>$Q$40</f>
        <v>0</v>
      </c>
      <c r="AG18" s="28">
        <f>SUM(AD19,AA19,U19,R19,O19,L19,I19,F19,C19)</f>
        <v>3</v>
      </c>
      <c r="AH18" s="14" t="s">
        <v>17</v>
      </c>
      <c r="AI18" s="29">
        <f>SUM(AF19,AC19,W19,T19,Q19,N19,K19,H19,E19)</f>
        <v>5</v>
      </c>
      <c r="AJ18" s="18">
        <f>SUM(AD18,AA18,U18,R18,O18,L18,I18,F18,C18)</f>
        <v>13</v>
      </c>
      <c r="AK18" s="14" t="s">
        <v>17</v>
      </c>
      <c r="AL18" s="17">
        <f>SUM(AF18,AC18,W18,T18,Q18,N18,K18,H18,E18)</f>
        <v>19</v>
      </c>
      <c r="AM18" s="433"/>
      <c r="AN18" s="434"/>
      <c r="AO18" s="435"/>
    </row>
    <row r="19" spans="1:41" ht="13.5" customHeight="1" thickBot="1">
      <c r="A19" s="19"/>
      <c r="B19" s="162" t="s">
        <v>141</v>
      </c>
      <c r="C19" s="20">
        <f>IF(C18=3,1,0)</f>
        <v>0</v>
      </c>
      <c r="D19" s="23"/>
      <c r="E19" s="23">
        <f>IF(E18=3,1,0)</f>
        <v>1</v>
      </c>
      <c r="F19" s="20">
        <f>IF(F18=3,1,0)</f>
        <v>1</v>
      </c>
      <c r="G19" s="23"/>
      <c r="H19" s="23">
        <f>IF(H18=3,1,0)</f>
        <v>0</v>
      </c>
      <c r="I19" s="20">
        <f>IF(I18=3,1,0)</f>
        <v>0</v>
      </c>
      <c r="J19" s="23"/>
      <c r="K19" s="23">
        <f>IF(K18=3,1,0)</f>
        <v>1</v>
      </c>
      <c r="L19" s="20">
        <f>IF(L18=3,1,0)</f>
        <v>1</v>
      </c>
      <c r="M19" s="23"/>
      <c r="N19" s="23">
        <f>IF(N18=3,1,0)</f>
        <v>0</v>
      </c>
      <c r="O19" s="20">
        <f>IF(O18=3,1,0)</f>
        <v>0</v>
      </c>
      <c r="P19" s="23"/>
      <c r="Q19" s="23">
        <f>IF(Q18=3,1,0)</f>
        <v>1</v>
      </c>
      <c r="R19" s="20">
        <f>IF(R18=3,1,0)</f>
        <v>1</v>
      </c>
      <c r="S19" s="23"/>
      <c r="T19" s="23">
        <f>IF(T18=3,1,0)</f>
        <v>0</v>
      </c>
      <c r="U19" s="20">
        <f>IF(U18=3,1,0)</f>
        <v>0</v>
      </c>
      <c r="V19" s="23"/>
      <c r="W19" s="23">
        <f>IF(W18=3,1,0)</f>
        <v>1</v>
      </c>
      <c r="X19" s="166"/>
      <c r="Y19" s="170"/>
      <c r="Z19" s="168"/>
      <c r="AA19" s="20">
        <f>IF(AA18=3,1,0)</f>
        <v>0</v>
      </c>
      <c r="AB19" s="23"/>
      <c r="AC19" s="23">
        <f>IF(AC18=3,1,0)</f>
        <v>1</v>
      </c>
      <c r="AD19" s="20">
        <f>IF(AD18=3,1,0)</f>
        <v>0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147</v>
      </c>
      <c r="C20" s="13">
        <f>$AO$30</f>
        <v>2</v>
      </c>
      <c r="D20" s="14" t="s">
        <v>17</v>
      </c>
      <c r="E20" s="15">
        <f>$AM$30</f>
        <v>3</v>
      </c>
      <c r="F20" s="13">
        <f>$Q$27</f>
        <v>0</v>
      </c>
      <c r="G20" s="14" t="s">
        <v>17</v>
      </c>
      <c r="H20" s="15">
        <f>$O$27</f>
        <v>3</v>
      </c>
      <c r="I20" s="13">
        <f>$Q$57</f>
        <v>1</v>
      </c>
      <c r="J20" s="14" t="s">
        <v>17</v>
      </c>
      <c r="K20" s="15">
        <f>$O$57</f>
        <v>3</v>
      </c>
      <c r="L20" s="13">
        <f>$AO$49</f>
        <v>0</v>
      </c>
      <c r="M20" s="14" t="s">
        <v>17</v>
      </c>
      <c r="N20" s="15">
        <f>$AM$49</f>
        <v>3</v>
      </c>
      <c r="O20" s="13">
        <f>$Q$49</f>
        <v>3</v>
      </c>
      <c r="P20" s="14" t="s">
        <v>17</v>
      </c>
      <c r="Q20" s="15">
        <f>$O$49</f>
        <v>1</v>
      </c>
      <c r="R20" s="13">
        <f>$AO$43</f>
        <v>1</v>
      </c>
      <c r="S20" s="14" t="s">
        <v>17</v>
      </c>
      <c r="T20" s="15">
        <f>$AM$43</f>
        <v>3</v>
      </c>
      <c r="U20" s="13">
        <f>$Q$41</f>
        <v>0</v>
      </c>
      <c r="V20" s="14" t="s">
        <v>17</v>
      </c>
      <c r="W20" s="15">
        <f>$O$41</f>
        <v>3</v>
      </c>
      <c r="X20" s="13">
        <f>$AO$37</f>
        <v>3</v>
      </c>
      <c r="Y20" s="14" t="s">
        <v>17</v>
      </c>
      <c r="Z20" s="15">
        <f>$AM$37</f>
        <v>2</v>
      </c>
      <c r="AA20" s="163"/>
      <c r="AB20" s="169"/>
      <c r="AC20" s="165"/>
      <c r="AD20" s="13">
        <f>$O$33</f>
        <v>0</v>
      </c>
      <c r="AE20" s="14" t="s">
        <v>17</v>
      </c>
      <c r="AF20" s="15">
        <f>$Q$33</f>
        <v>0</v>
      </c>
      <c r="AG20" s="28">
        <f>SUM(AD21,X21,U21,R21,O21,L21,I21,F21,C21)</f>
        <v>2</v>
      </c>
      <c r="AH20" s="14" t="s">
        <v>17</v>
      </c>
      <c r="AI20" s="29">
        <f>SUM(AF21,Z21,W21,T21,Q21,N21,K21,H21,E21)</f>
        <v>6</v>
      </c>
      <c r="AJ20" s="18">
        <f>SUM(AD20,X20,U20,R20,O20,L20,I20,F20,C20)</f>
        <v>10</v>
      </c>
      <c r="AK20" s="14" t="s">
        <v>17</v>
      </c>
      <c r="AL20" s="17">
        <f>SUM(AF20,Z20,W20,T20,Q20,N20,K20,H20,E20)</f>
        <v>21</v>
      </c>
      <c r="AM20" s="433"/>
      <c r="AN20" s="434"/>
      <c r="AO20" s="435"/>
    </row>
    <row r="21" spans="1:41" ht="13.5" customHeight="1" thickBot="1">
      <c r="A21" s="19"/>
      <c r="B21" s="162" t="s">
        <v>148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0</v>
      </c>
      <c r="J21" s="23"/>
      <c r="K21" s="23">
        <f>IF(K20=3,1,0)</f>
        <v>1</v>
      </c>
      <c r="L21" s="20">
        <f>IF(L20=3,1,0)</f>
        <v>0</v>
      </c>
      <c r="M21" s="23"/>
      <c r="N21" s="23">
        <f>IF(N20=3,1,0)</f>
        <v>1</v>
      </c>
      <c r="O21" s="20">
        <f>IF(O20=3,1,0)</f>
        <v>1</v>
      </c>
      <c r="P21" s="23"/>
      <c r="Q21" s="23">
        <f>IF(Q20=3,1,0)</f>
        <v>0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1</v>
      </c>
      <c r="Y21" s="23"/>
      <c r="Z21" s="23">
        <f>IF(Z20=3,1,0)</f>
        <v>0</v>
      </c>
      <c r="AA21" s="166"/>
      <c r="AB21" s="170"/>
      <c r="AC21" s="168"/>
      <c r="AD21" s="20">
        <f>IF(AD20=3,1,0)</f>
        <v>0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/>
      <c r="C22" s="13">
        <f>$Q$26</f>
        <v>0</v>
      </c>
      <c r="D22" s="14" t="s">
        <v>17</v>
      </c>
      <c r="E22" s="15">
        <f>$O$26</f>
        <v>0</v>
      </c>
      <c r="F22" s="13">
        <f>$AO$47</f>
        <v>0</v>
      </c>
      <c r="G22" s="14" t="s">
        <v>17</v>
      </c>
      <c r="H22" s="15">
        <f>$AM$47</f>
        <v>0</v>
      </c>
      <c r="I22" s="13">
        <f>$AO$40</f>
        <v>0</v>
      </c>
      <c r="J22" s="14" t="s">
        <v>17</v>
      </c>
      <c r="K22" s="15">
        <f>$AM$40</f>
        <v>0</v>
      </c>
      <c r="L22" s="13">
        <f>$AO$33</f>
        <v>0</v>
      </c>
      <c r="M22" s="14" t="s">
        <v>17</v>
      </c>
      <c r="N22" s="15">
        <f>$AM$33</f>
        <v>0</v>
      </c>
      <c r="O22" s="13">
        <f>$AO$26</f>
        <v>0</v>
      </c>
      <c r="P22" s="14" t="s">
        <v>17</v>
      </c>
      <c r="Q22" s="15">
        <f>$AM$26</f>
        <v>0</v>
      </c>
      <c r="R22" s="13">
        <f>$Q$54</f>
        <v>0</v>
      </c>
      <c r="S22" s="14" t="s">
        <v>17</v>
      </c>
      <c r="T22" s="15">
        <f>$O$54</f>
        <v>0</v>
      </c>
      <c r="U22" s="13">
        <f>$Q$47</f>
        <v>0</v>
      </c>
      <c r="V22" s="14" t="s">
        <v>17</v>
      </c>
      <c r="W22" s="15">
        <f>$O$47</f>
        <v>0</v>
      </c>
      <c r="X22" s="13">
        <f>$Q$40</f>
        <v>0</v>
      </c>
      <c r="Y22" s="14" t="s">
        <v>17</v>
      </c>
      <c r="Z22" s="15">
        <f>$O$40</f>
        <v>0</v>
      </c>
      <c r="AA22" s="13">
        <f>$Q$33</f>
        <v>0</v>
      </c>
      <c r="AB22" s="14" t="s">
        <v>17</v>
      </c>
      <c r="AC22" s="15">
        <f>$O$33</f>
        <v>0</v>
      </c>
      <c r="AD22" s="163"/>
      <c r="AE22" s="169"/>
      <c r="AF22" s="165"/>
      <c r="AG22" s="28">
        <f>SUM(AA23,X23,U23,R23,O23,L23,I23,F23,C23)</f>
        <v>0</v>
      </c>
      <c r="AH22" s="14" t="s">
        <v>17</v>
      </c>
      <c r="AI22" s="29">
        <f>SUM(AC23,Z23,W23,T23,Q23,N23,K23,H23,E23)</f>
        <v>0</v>
      </c>
      <c r="AJ22" s="18">
        <f>SUM(AA22,X22,U22,R22,O22,L22,I22,F22,C22)</f>
        <v>0</v>
      </c>
      <c r="AK22" s="14" t="s">
        <v>17</v>
      </c>
      <c r="AL22" s="17">
        <f>SUM(AC22,Z22,W22,T22,Q22,N22,K22,H22,E22)</f>
        <v>0</v>
      </c>
      <c r="AM22" s="433"/>
      <c r="AN22" s="434"/>
      <c r="AO22" s="435"/>
    </row>
    <row r="23" spans="1:144" s="35" customFormat="1" ht="13.5" customHeight="1" thickBot="1">
      <c r="A23" s="19"/>
      <c r="B23" s="162"/>
      <c r="C23" s="23">
        <f>IF(C22=3,1,0)</f>
        <v>0</v>
      </c>
      <c r="D23" s="23"/>
      <c r="E23" s="23">
        <f>IF(E22=3,1,0)</f>
        <v>0</v>
      </c>
      <c r="F23" s="20">
        <f>IF(F22=3,1,0)</f>
        <v>0</v>
      </c>
      <c r="G23" s="23"/>
      <c r="H23" s="23">
        <f>IF(H22=3,1,0)</f>
        <v>0</v>
      </c>
      <c r="I23" s="20">
        <f>IF(I22=3,1,0)</f>
        <v>0</v>
      </c>
      <c r="J23" s="23"/>
      <c r="K23" s="23">
        <f>IF(K22=3,1,0)</f>
        <v>0</v>
      </c>
      <c r="L23" s="20">
        <f>IF(L22=3,1,0)</f>
        <v>0</v>
      </c>
      <c r="M23" s="23"/>
      <c r="N23" s="23">
        <f>IF(N22=3,1,0)</f>
        <v>0</v>
      </c>
      <c r="O23" s="20">
        <f>IF(O22=3,1,0)</f>
        <v>0</v>
      </c>
      <c r="P23" s="23"/>
      <c r="Q23" s="23">
        <f>IF(Q22=3,1,0)</f>
        <v>0</v>
      </c>
      <c r="R23" s="20">
        <f>IF(R22=3,1,0)</f>
        <v>0</v>
      </c>
      <c r="S23" s="23"/>
      <c r="T23" s="23">
        <f>IF(T22=3,1,0)</f>
        <v>0</v>
      </c>
      <c r="U23" s="20">
        <f>IF(U22=3,1,0)</f>
        <v>0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0</v>
      </c>
      <c r="AA23" s="20">
        <f>IF(AA22=3,1,0)</f>
        <v>0</v>
      </c>
      <c r="AB23" s="23"/>
      <c r="AC23" s="23">
        <f>IF(AC22=3,1,0)</f>
        <v>0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36</v>
      </c>
      <c r="AH24" s="38" t="s">
        <v>17</v>
      </c>
      <c r="AI24" s="39">
        <f>SUM(AI22,AI20,AI18,AI16,AI14,AI12,AI10,AI8,AI6,AI4)</f>
        <v>36</v>
      </c>
      <c r="AJ24" s="40">
        <f>SUM(AJ22,AJ20,AJ18,AJ16,AJ14,AJ12,AJ10,AJ8,AJ6,AJ4)</f>
        <v>139</v>
      </c>
      <c r="AK24" s="38" t="s">
        <v>17</v>
      </c>
      <c r="AL24" s="41">
        <f>SUM(AL22,AL20,AL18,AL16,AL14,AL12,AL10,AL8,AL6,AL4)</f>
        <v>139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Feyerabend, Oliver</v>
      </c>
      <c r="C26" s="46"/>
      <c r="D26" s="47" t="s">
        <v>0</v>
      </c>
      <c r="E26" s="48"/>
      <c r="F26" s="49">
        <f>+B22</f>
        <v>0</v>
      </c>
      <c r="G26" s="50"/>
      <c r="H26" s="50"/>
      <c r="I26" s="50"/>
      <c r="J26" s="50"/>
      <c r="K26" s="50"/>
      <c r="L26" s="50"/>
      <c r="M26" s="50"/>
      <c r="N26" s="50"/>
      <c r="O26" s="120"/>
      <c r="P26" s="51" t="s">
        <v>17</v>
      </c>
      <c r="Q26" s="129"/>
      <c r="R26" s="73" t="s">
        <v>57</v>
      </c>
      <c r="S26" s="83"/>
      <c r="T26" s="74"/>
      <c r="U26" s="49" t="str">
        <f>+B12</f>
        <v>Wirt, Florian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>
        <f>+B22</f>
        <v>0</v>
      </c>
      <c r="AH26" s="50"/>
      <c r="AI26" s="50"/>
      <c r="AJ26" s="50"/>
      <c r="AK26" s="50"/>
      <c r="AL26" s="50"/>
      <c r="AM26" s="126"/>
      <c r="AN26" s="51" t="s">
        <v>17</v>
      </c>
      <c r="AO26" s="134"/>
    </row>
    <row r="27" spans="1:41" s="3" customFormat="1" ht="13.5" customHeight="1">
      <c r="A27" s="54" t="s">
        <v>22</v>
      </c>
      <c r="B27" s="107" t="str">
        <f>+B6</f>
        <v>Schlotawa, Oliver</v>
      </c>
      <c r="C27" s="55"/>
      <c r="D27" s="56" t="s">
        <v>0</v>
      </c>
      <c r="E27" s="55"/>
      <c r="F27" s="57" t="str">
        <f>+B20</f>
        <v>Finzer, Tobias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0</v>
      </c>
      <c r="R27" s="75" t="s">
        <v>59</v>
      </c>
      <c r="S27" s="84"/>
      <c r="T27" s="77"/>
      <c r="U27" s="57" t="str">
        <f>+B10</f>
        <v>Jaksch, Christian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Jochim, Tim</v>
      </c>
      <c r="AH27" s="58"/>
      <c r="AI27" s="58"/>
      <c r="AJ27" s="58"/>
      <c r="AK27" s="58"/>
      <c r="AL27" s="58"/>
      <c r="AM27" s="127">
        <v>2</v>
      </c>
      <c r="AN27" s="59" t="s">
        <v>17</v>
      </c>
      <c r="AO27" s="180">
        <v>3</v>
      </c>
    </row>
    <row r="28" spans="1:41" s="3" customFormat="1" ht="13.5" customHeight="1">
      <c r="A28" s="54" t="s">
        <v>24</v>
      </c>
      <c r="B28" s="107" t="str">
        <f>+B8</f>
        <v>Ott, Janek</v>
      </c>
      <c r="C28" s="55"/>
      <c r="D28" s="56" t="s">
        <v>0</v>
      </c>
      <c r="E28" s="55"/>
      <c r="F28" s="57" t="str">
        <f>+B18</f>
        <v>Laufer, Johannes</v>
      </c>
      <c r="G28" s="58"/>
      <c r="H28" s="58"/>
      <c r="I28" s="58"/>
      <c r="J28" s="58"/>
      <c r="K28" s="58"/>
      <c r="L28" s="58"/>
      <c r="M28" s="58"/>
      <c r="N28" s="58"/>
      <c r="O28" s="121">
        <v>3</v>
      </c>
      <c r="P28" s="59" t="s">
        <v>17</v>
      </c>
      <c r="Q28" s="178">
        <v>2</v>
      </c>
      <c r="R28" s="75" t="s">
        <v>61</v>
      </c>
      <c r="S28" s="84"/>
      <c r="T28" s="77"/>
      <c r="U28" s="57" t="str">
        <f>+B8</f>
        <v>Ott, Janek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Hammer, David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0">
        <v>3</v>
      </c>
    </row>
    <row r="29" spans="1:41" s="3" customFormat="1" ht="13.5" customHeight="1">
      <c r="A29" s="54" t="s">
        <v>26</v>
      </c>
      <c r="B29" s="107" t="str">
        <f>+B10</f>
        <v>Jaksch, Christian</v>
      </c>
      <c r="C29" s="55"/>
      <c r="D29" s="56" t="s">
        <v>0</v>
      </c>
      <c r="E29" s="55"/>
      <c r="F29" s="57" t="str">
        <f>+B16</f>
        <v>Hammer, David</v>
      </c>
      <c r="G29" s="58"/>
      <c r="H29" s="58"/>
      <c r="I29" s="58"/>
      <c r="J29" s="58"/>
      <c r="K29" s="58"/>
      <c r="L29" s="58"/>
      <c r="M29" s="58"/>
      <c r="N29" s="58"/>
      <c r="O29" s="121">
        <v>0</v>
      </c>
      <c r="P29" s="59" t="s">
        <v>17</v>
      </c>
      <c r="Q29" s="178">
        <v>3</v>
      </c>
      <c r="R29" s="75" t="s">
        <v>63</v>
      </c>
      <c r="S29" s="84"/>
      <c r="T29" s="77"/>
      <c r="U29" s="57" t="str">
        <f>+B6</f>
        <v>Schlotawa, Oliver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Laufer, Johannes</v>
      </c>
      <c r="AH29" s="58"/>
      <c r="AI29" s="58"/>
      <c r="AJ29" s="58"/>
      <c r="AK29" s="58"/>
      <c r="AL29" s="58"/>
      <c r="AM29" s="127">
        <v>2</v>
      </c>
      <c r="AN29" s="59" t="s">
        <v>17</v>
      </c>
      <c r="AO29" s="180">
        <v>3</v>
      </c>
    </row>
    <row r="30" spans="1:41" s="3" customFormat="1" ht="13.5" customHeight="1" thickBot="1">
      <c r="A30" s="63" t="s">
        <v>28</v>
      </c>
      <c r="B30" s="108" t="str">
        <f>+B12</f>
        <v>Wirt, Florian</v>
      </c>
      <c r="C30" s="64"/>
      <c r="D30" s="65" t="s">
        <v>0</v>
      </c>
      <c r="E30" s="64"/>
      <c r="F30" s="66" t="str">
        <f>+B14</f>
        <v>Jochim, Tim</v>
      </c>
      <c r="G30" s="67"/>
      <c r="H30" s="67"/>
      <c r="I30" s="67"/>
      <c r="J30" s="67"/>
      <c r="K30" s="67"/>
      <c r="L30" s="67"/>
      <c r="M30" s="67"/>
      <c r="N30" s="67"/>
      <c r="O30" s="122">
        <v>2</v>
      </c>
      <c r="P30" s="68" t="s">
        <v>17</v>
      </c>
      <c r="Q30" s="179">
        <v>3</v>
      </c>
      <c r="R30" s="78" t="s">
        <v>65</v>
      </c>
      <c r="S30" s="85"/>
      <c r="T30" s="79"/>
      <c r="U30" s="66" t="str">
        <f>+B4</f>
        <v>Feyerabend, Oliver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Finzer, Tobias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2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Finzer, Tobias</v>
      </c>
      <c r="C33" s="50"/>
      <c r="D33" s="52" t="s">
        <v>0</v>
      </c>
      <c r="E33" s="50"/>
      <c r="F33" s="49">
        <f>+B22</f>
        <v>0</v>
      </c>
      <c r="G33" s="50"/>
      <c r="H33" s="50"/>
      <c r="I33" s="50"/>
      <c r="J33" s="50"/>
      <c r="K33" s="50"/>
      <c r="L33" s="50"/>
      <c r="M33" s="50"/>
      <c r="N33" s="50"/>
      <c r="O33" s="126"/>
      <c r="P33" s="51" t="s">
        <v>17</v>
      </c>
      <c r="Q33" s="134"/>
      <c r="R33" s="73" t="s">
        <v>33</v>
      </c>
      <c r="S33" s="50"/>
      <c r="T33" s="74"/>
      <c r="U33" s="49" t="str">
        <f>+B10</f>
        <v>Jaksch, Christian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>
        <f>+B22</f>
        <v>0</v>
      </c>
      <c r="AH33" s="50"/>
      <c r="AI33" s="50"/>
      <c r="AJ33" s="50"/>
      <c r="AK33" s="50"/>
      <c r="AL33" s="50"/>
      <c r="AM33" s="126"/>
      <c r="AN33" s="51" t="s">
        <v>17</v>
      </c>
      <c r="AO33" s="134"/>
    </row>
    <row r="34" spans="1:41" s="3" customFormat="1" ht="13.5" customHeight="1">
      <c r="A34" s="184" t="s">
        <v>47</v>
      </c>
      <c r="B34" s="110" t="str">
        <f>+B4</f>
        <v>Feyerabend, Oliver</v>
      </c>
      <c r="C34" s="76"/>
      <c r="D34" s="111" t="s">
        <v>0</v>
      </c>
      <c r="E34" s="76"/>
      <c r="F34" s="103" t="str">
        <f>+B18</f>
        <v>Laufer, Johannes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Ott, Janek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Wirt, Florian</v>
      </c>
      <c r="AH34" s="58"/>
      <c r="AI34" s="58"/>
      <c r="AJ34" s="58"/>
      <c r="AK34" s="58"/>
      <c r="AL34" s="58"/>
      <c r="AM34" s="127">
        <v>3</v>
      </c>
      <c r="AN34" s="59" t="s">
        <v>17</v>
      </c>
      <c r="AO34" s="180">
        <v>1</v>
      </c>
    </row>
    <row r="35" spans="1:41" s="3" customFormat="1" ht="13.5" customHeight="1">
      <c r="A35" s="184" t="s">
        <v>49</v>
      </c>
      <c r="B35" s="110" t="str">
        <f>+B6</f>
        <v>Schlotawa, Oliver</v>
      </c>
      <c r="C35" s="76"/>
      <c r="D35" s="111" t="s">
        <v>0</v>
      </c>
      <c r="E35" s="76"/>
      <c r="F35" s="103" t="str">
        <f>+B16</f>
        <v>Hammer, David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2</v>
      </c>
      <c r="R35" s="75" t="s">
        <v>37</v>
      </c>
      <c r="S35" s="76"/>
      <c r="T35" s="77"/>
      <c r="U35" s="57" t="str">
        <f>+B6</f>
        <v>Schlotawa, Oliver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Jochim, Tim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0">
        <v>0</v>
      </c>
    </row>
    <row r="36" spans="1:41" s="3" customFormat="1" ht="13.5" customHeight="1">
      <c r="A36" s="184" t="s">
        <v>51</v>
      </c>
      <c r="B36" s="110" t="str">
        <f>+B8</f>
        <v>Ott, Janek</v>
      </c>
      <c r="C36" s="76"/>
      <c r="D36" s="111" t="s">
        <v>0</v>
      </c>
      <c r="E36" s="76"/>
      <c r="F36" s="103" t="str">
        <f>+B14</f>
        <v>Jochim, Tim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1</v>
      </c>
      <c r="R36" s="75" t="s">
        <v>39</v>
      </c>
      <c r="S36" s="76"/>
      <c r="T36" s="77"/>
      <c r="U36" s="57" t="str">
        <f>+B4</f>
        <v>Feyerabend, Oliver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Hammer, David</v>
      </c>
      <c r="AH36" s="58"/>
      <c r="AI36" s="58"/>
      <c r="AJ36" s="58"/>
      <c r="AK36" s="58"/>
      <c r="AL36" s="58"/>
      <c r="AM36" s="127">
        <v>2</v>
      </c>
      <c r="AN36" s="59" t="s">
        <v>17</v>
      </c>
      <c r="AO36" s="180">
        <v>3</v>
      </c>
    </row>
    <row r="37" spans="1:41" s="3" customFormat="1" ht="13.5" customHeight="1" thickBot="1">
      <c r="A37" s="185" t="s">
        <v>53</v>
      </c>
      <c r="B37" s="112" t="str">
        <f>+B10</f>
        <v>Jaksch, Christian</v>
      </c>
      <c r="C37" s="43"/>
      <c r="D37" s="26" t="s">
        <v>0</v>
      </c>
      <c r="E37" s="43"/>
      <c r="F37" s="113" t="str">
        <f>+B12</f>
        <v>Wirt, Florian</v>
      </c>
      <c r="G37" s="43"/>
      <c r="H37" s="43"/>
      <c r="I37" s="43"/>
      <c r="J37" s="43"/>
      <c r="K37" s="43"/>
      <c r="L37" s="43"/>
      <c r="M37" s="43"/>
      <c r="N37" s="43"/>
      <c r="O37" s="133">
        <v>1</v>
      </c>
      <c r="P37" s="33" t="s">
        <v>17</v>
      </c>
      <c r="Q37" s="136">
        <v>3</v>
      </c>
      <c r="R37" s="78" t="s">
        <v>41</v>
      </c>
      <c r="S37" s="43"/>
      <c r="T37" s="79"/>
      <c r="U37" s="66" t="str">
        <f>+B18</f>
        <v>Laufer, Johannes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Finzer, Tobias</v>
      </c>
      <c r="AH37" s="67"/>
      <c r="AI37" s="67"/>
      <c r="AJ37" s="67"/>
      <c r="AK37" s="67"/>
      <c r="AL37" s="67"/>
      <c r="AM37" s="128">
        <v>2</v>
      </c>
      <c r="AN37" s="68" t="s">
        <v>17</v>
      </c>
      <c r="AO37" s="181">
        <v>3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Laufer, Johannes</v>
      </c>
      <c r="C40" s="50"/>
      <c r="D40" s="52" t="s">
        <v>0</v>
      </c>
      <c r="E40" s="50"/>
      <c r="F40" s="49">
        <f>+B22</f>
        <v>0</v>
      </c>
      <c r="G40" s="50"/>
      <c r="H40" s="50"/>
      <c r="I40" s="50"/>
      <c r="J40" s="50"/>
      <c r="K40" s="50"/>
      <c r="L40" s="50"/>
      <c r="M40" s="50"/>
      <c r="N40" s="50"/>
      <c r="O40" s="126"/>
      <c r="P40" s="51" t="s">
        <v>17</v>
      </c>
      <c r="Q40" s="134"/>
      <c r="R40" s="44" t="s">
        <v>67</v>
      </c>
      <c r="S40" s="76"/>
      <c r="T40" s="76"/>
      <c r="U40" s="45" t="str">
        <f>+B8</f>
        <v>Ott, Janek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>
        <f>+B22</f>
        <v>0</v>
      </c>
      <c r="AH40" s="76"/>
      <c r="AI40" s="76"/>
      <c r="AJ40" s="76"/>
      <c r="AK40" s="76"/>
      <c r="AL40" s="76"/>
      <c r="AM40" s="120"/>
      <c r="AN40" s="51" t="s">
        <v>17</v>
      </c>
      <c r="AO40" s="129"/>
    </row>
    <row r="41" spans="1:41" s="3" customFormat="1" ht="13.5" customHeight="1">
      <c r="A41" s="184" t="s">
        <v>23</v>
      </c>
      <c r="B41" s="110" t="str">
        <f>+B16</f>
        <v>Hammer, David</v>
      </c>
      <c r="C41" s="76"/>
      <c r="D41" s="111" t="s">
        <v>0</v>
      </c>
      <c r="E41" s="76"/>
      <c r="F41" s="103" t="str">
        <f>+B20</f>
        <v>Finzer, Tobias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0</v>
      </c>
      <c r="R41" s="100" t="s">
        <v>68</v>
      </c>
      <c r="S41" s="76"/>
      <c r="T41" s="76"/>
      <c r="U41" s="101" t="str">
        <f>+B6</f>
        <v>Schlotawa, Oliver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Jaksch, Christian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1</v>
      </c>
    </row>
    <row r="42" spans="1:41" s="3" customFormat="1" ht="13.5" customHeight="1">
      <c r="A42" s="184" t="s">
        <v>25</v>
      </c>
      <c r="B42" s="110" t="str">
        <f>+B4</f>
        <v>Feyerabend, Oliver</v>
      </c>
      <c r="C42" s="76"/>
      <c r="D42" s="111" t="s">
        <v>0</v>
      </c>
      <c r="E42" s="76"/>
      <c r="F42" s="103" t="str">
        <f>+B14</f>
        <v>Jochim, Tim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0</v>
      </c>
      <c r="R42" s="100" t="s">
        <v>69</v>
      </c>
      <c r="S42" s="76"/>
      <c r="T42" s="76"/>
      <c r="U42" s="101" t="str">
        <f>+B4</f>
        <v>Feyerabend, Oliver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Wirt, Florian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4" t="s">
        <v>27</v>
      </c>
      <c r="B43" s="110" t="str">
        <f>+B6</f>
        <v>Schlotawa, Oliver</v>
      </c>
      <c r="C43" s="76"/>
      <c r="D43" s="111" t="s">
        <v>0</v>
      </c>
      <c r="E43" s="76"/>
      <c r="F43" s="103" t="str">
        <f>+B12</f>
        <v>Wirt, Florian</v>
      </c>
      <c r="G43" s="76"/>
      <c r="H43" s="76"/>
      <c r="I43" s="76"/>
      <c r="J43" s="76"/>
      <c r="K43" s="76"/>
      <c r="L43" s="76"/>
      <c r="M43" s="76"/>
      <c r="N43" s="76"/>
      <c r="O43" s="132">
        <v>3</v>
      </c>
      <c r="P43" s="104" t="s">
        <v>17</v>
      </c>
      <c r="Q43" s="135">
        <v>2</v>
      </c>
      <c r="R43" s="100" t="s">
        <v>70</v>
      </c>
      <c r="S43" s="76"/>
      <c r="T43" s="76"/>
      <c r="U43" s="101" t="str">
        <f>+B14</f>
        <v>Jochim, Tim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Finzer, Tobias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1</v>
      </c>
    </row>
    <row r="44" spans="1:41" s="3" customFormat="1" ht="13.5" customHeight="1" thickBot="1">
      <c r="A44" s="185" t="s">
        <v>29</v>
      </c>
      <c r="B44" s="112" t="str">
        <f>+B8</f>
        <v>Ott, Janek</v>
      </c>
      <c r="C44" s="43"/>
      <c r="D44" s="26" t="s">
        <v>0</v>
      </c>
      <c r="E44" s="43"/>
      <c r="F44" s="113" t="str">
        <f>+B10</f>
        <v>Jaksch, Christian</v>
      </c>
      <c r="G44" s="43"/>
      <c r="H44" s="43"/>
      <c r="I44" s="43"/>
      <c r="J44" s="43"/>
      <c r="K44" s="43"/>
      <c r="L44" s="43"/>
      <c r="M44" s="43"/>
      <c r="N44" s="43"/>
      <c r="O44" s="133">
        <v>2</v>
      </c>
      <c r="P44" s="33" t="s">
        <v>17</v>
      </c>
      <c r="Q44" s="136">
        <v>3</v>
      </c>
      <c r="R44" s="63" t="s">
        <v>71</v>
      </c>
      <c r="S44" s="67"/>
      <c r="T44" s="67"/>
      <c r="U44" s="182" t="str">
        <f>+B16</f>
        <v>Hammer, David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Laufer, Johannes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79">
        <v>0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Hammer, David</v>
      </c>
      <c r="C47" s="46"/>
      <c r="D47" s="47" t="s">
        <v>0</v>
      </c>
      <c r="E47" s="48"/>
      <c r="F47" s="49">
        <f>$B$22</f>
        <v>0</v>
      </c>
      <c r="G47" s="50"/>
      <c r="H47" s="50"/>
      <c r="I47" s="50"/>
      <c r="J47" s="50"/>
      <c r="K47" s="50"/>
      <c r="L47" s="50"/>
      <c r="M47" s="50"/>
      <c r="N47" s="50"/>
      <c r="O47" s="120"/>
      <c r="P47" s="51" t="s">
        <v>17</v>
      </c>
      <c r="Q47" s="123"/>
      <c r="R47" s="44" t="s">
        <v>44</v>
      </c>
      <c r="S47" s="50"/>
      <c r="T47" s="50"/>
      <c r="U47" s="106" t="str">
        <f>+B6</f>
        <v>Schlotawa, Oliver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>
        <f>+B22</f>
        <v>0</v>
      </c>
      <c r="AH47" s="50"/>
      <c r="AI47" s="50"/>
      <c r="AJ47" s="50"/>
      <c r="AK47" s="50"/>
      <c r="AL47" s="50"/>
      <c r="AM47" s="120"/>
      <c r="AN47" s="51" t="s">
        <v>17</v>
      </c>
      <c r="AO47" s="129"/>
    </row>
    <row r="48" spans="1:41" s="3" customFormat="1" ht="13.5" customHeight="1">
      <c r="A48" s="54" t="s">
        <v>58</v>
      </c>
      <c r="B48" s="107" t="str">
        <f>+B14</f>
        <v>Jochim, Tim</v>
      </c>
      <c r="C48" s="55"/>
      <c r="D48" s="56" t="s">
        <v>0</v>
      </c>
      <c r="E48" s="55"/>
      <c r="F48" s="57" t="str">
        <f>+B18</f>
        <v>Laufer, Johannes</v>
      </c>
      <c r="G48" s="58"/>
      <c r="H48" s="58"/>
      <c r="I48" s="58"/>
      <c r="J48" s="58"/>
      <c r="K48" s="58"/>
      <c r="L48" s="58"/>
      <c r="M48" s="58"/>
      <c r="N48" s="58"/>
      <c r="O48" s="121">
        <v>2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Feyerabend, Oliver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Ott, Janek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Wirt, Florian</v>
      </c>
      <c r="C49" s="55"/>
      <c r="D49" s="56" t="s">
        <v>0</v>
      </c>
      <c r="E49" s="55"/>
      <c r="F49" s="57" t="str">
        <f>+B20</f>
        <v>Finzer, Tobias</v>
      </c>
      <c r="G49" s="58"/>
      <c r="H49" s="58"/>
      <c r="I49" s="58"/>
      <c r="J49" s="58"/>
      <c r="K49" s="58"/>
      <c r="L49" s="58"/>
      <c r="M49" s="58"/>
      <c r="N49" s="58"/>
      <c r="O49" s="121">
        <v>1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Jaksch, Christian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Finzer, Tobias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0</v>
      </c>
    </row>
    <row r="50" spans="1:41" s="3" customFormat="1" ht="13.5" customHeight="1">
      <c r="A50" s="54" t="s">
        <v>62</v>
      </c>
      <c r="B50" s="107" t="str">
        <f>+B6</f>
        <v>Schlotawa, Oliver</v>
      </c>
      <c r="C50" s="55"/>
      <c r="D50" s="56" t="s">
        <v>0</v>
      </c>
      <c r="E50" s="55"/>
      <c r="F50" s="57" t="str">
        <f>+B8</f>
        <v>Ott, Janek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2</v>
      </c>
      <c r="R50" s="100" t="s">
        <v>50</v>
      </c>
      <c r="S50" s="76"/>
      <c r="T50" s="76"/>
      <c r="U50" s="115" t="str">
        <f>+B12</f>
        <v>Wirt, Florian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Laufer, Johannes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0</v>
      </c>
    </row>
    <row r="51" spans="1:41" s="3" customFormat="1" ht="13.5" customHeight="1" thickBot="1">
      <c r="A51" s="63" t="s">
        <v>64</v>
      </c>
      <c r="B51" s="108" t="str">
        <f>+B4</f>
        <v>Feyerabend, Oliver</v>
      </c>
      <c r="C51" s="64"/>
      <c r="D51" s="65" t="s">
        <v>0</v>
      </c>
      <c r="E51" s="64"/>
      <c r="F51" s="66" t="str">
        <f>+B10</f>
        <v>Jaksch, Christian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0</v>
      </c>
      <c r="R51" s="116" t="s">
        <v>52</v>
      </c>
      <c r="S51" s="43"/>
      <c r="T51" s="43"/>
      <c r="U51" s="117" t="str">
        <f>+B14</f>
        <v>Jochim, Tim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Hammer, David</v>
      </c>
      <c r="AH51" s="43"/>
      <c r="AI51" s="43"/>
      <c r="AJ51" s="43"/>
      <c r="AK51" s="43"/>
      <c r="AL51" s="43"/>
      <c r="AM51" s="137">
        <v>0</v>
      </c>
      <c r="AN51" s="33" t="s">
        <v>17</v>
      </c>
      <c r="AO51" s="138">
        <v>3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Jochim, Tim</v>
      </c>
      <c r="C54" s="46"/>
      <c r="D54" s="47" t="s">
        <v>0</v>
      </c>
      <c r="E54" s="48"/>
      <c r="F54" s="49">
        <f>+B22</f>
        <v>0</v>
      </c>
      <c r="G54" s="50"/>
      <c r="H54" s="50"/>
      <c r="I54" s="50"/>
      <c r="J54" s="50"/>
      <c r="K54" s="50"/>
      <c r="L54" s="50"/>
      <c r="M54" s="50"/>
      <c r="N54" s="50"/>
      <c r="O54" s="120"/>
      <c r="P54" s="51" t="s">
        <v>17</v>
      </c>
      <c r="Q54" s="129"/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Wirt, Florian</v>
      </c>
      <c r="C55" s="55"/>
      <c r="D55" s="56" t="s">
        <v>0</v>
      </c>
      <c r="E55" s="55"/>
      <c r="F55" s="57" t="str">
        <f>+B16</f>
        <v>Hammer, David</v>
      </c>
      <c r="G55" s="58"/>
      <c r="H55" s="58"/>
      <c r="I55" s="58"/>
      <c r="J55" s="58"/>
      <c r="K55" s="58"/>
      <c r="L55" s="58"/>
      <c r="M55" s="58"/>
      <c r="N55" s="58"/>
      <c r="O55" s="121">
        <v>0</v>
      </c>
      <c r="P55" s="59" t="s">
        <v>17</v>
      </c>
      <c r="Q55" s="178">
        <v>3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Jaksch, Christian</v>
      </c>
      <c r="C56" s="55"/>
      <c r="D56" s="56" t="s">
        <v>0</v>
      </c>
      <c r="E56" s="55"/>
      <c r="F56" s="57" t="str">
        <f>+B18</f>
        <v>Laufer, Johannes</v>
      </c>
      <c r="G56" s="58"/>
      <c r="H56" s="58"/>
      <c r="I56" s="58"/>
      <c r="J56" s="58"/>
      <c r="K56" s="58"/>
      <c r="L56" s="58"/>
      <c r="M56" s="58"/>
      <c r="N56" s="58"/>
      <c r="O56" s="121">
        <v>0</v>
      </c>
      <c r="P56" s="59" t="s">
        <v>17</v>
      </c>
      <c r="Q56" s="178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Ott, Janek</v>
      </c>
      <c r="C57" s="55"/>
      <c r="D57" s="56" t="s">
        <v>0</v>
      </c>
      <c r="E57" s="55"/>
      <c r="F57" s="57" t="str">
        <f>+B20</f>
        <v>Finzer, Tobias</v>
      </c>
      <c r="G57" s="58"/>
      <c r="H57" s="58"/>
      <c r="I57" s="58"/>
      <c r="J57" s="58"/>
      <c r="K57" s="58"/>
      <c r="L57" s="58"/>
      <c r="M57" s="58"/>
      <c r="N57" s="58"/>
      <c r="O57" s="121">
        <v>3</v>
      </c>
      <c r="P57" s="59" t="s">
        <v>17</v>
      </c>
      <c r="Q57" s="178">
        <v>1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Feyerabend, Oliver</v>
      </c>
      <c r="C58" s="64"/>
      <c r="D58" s="65" t="s">
        <v>0</v>
      </c>
      <c r="E58" s="64"/>
      <c r="F58" s="66" t="str">
        <f>+B6</f>
        <v>Schlotawa, Oliver</v>
      </c>
      <c r="G58" s="67"/>
      <c r="H58" s="67"/>
      <c r="I58" s="67"/>
      <c r="J58" s="67"/>
      <c r="K58" s="67"/>
      <c r="L58" s="67"/>
      <c r="M58" s="67"/>
      <c r="N58" s="67"/>
      <c r="O58" s="122">
        <v>0</v>
      </c>
      <c r="P58" s="68" t="s">
        <v>17</v>
      </c>
      <c r="Q58" s="179">
        <v>3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U18-BI-RLT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426" t="str">
        <f>$AG$3</f>
        <v>Punkte</v>
      </c>
      <c r="AH65" s="427"/>
      <c r="AI65" s="428"/>
      <c r="AJ65" s="429" t="str">
        <f>$AJ$3</f>
        <v>Sätze</v>
      </c>
      <c r="AK65" s="427"/>
      <c r="AL65" s="428"/>
      <c r="AM65" s="89" t="str">
        <f>$AM$3</f>
        <v>Platz</v>
      </c>
      <c r="AN65" s="9"/>
      <c r="AO65" s="90"/>
    </row>
    <row r="66" spans="2:41" ht="16.5" thickBot="1">
      <c r="B66" s="150" t="str">
        <f>$B$16</f>
        <v>Hammer, David</v>
      </c>
      <c r="C66" s="153" t="str">
        <f>$B$17</f>
        <v>TSV Meimsheim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18</v>
      </c>
      <c r="AB66" s="146"/>
      <c r="AC66" s="146"/>
      <c r="AD66" s="146"/>
      <c r="AE66" s="147"/>
      <c r="AF66" s="148"/>
      <c r="AG66" s="91">
        <f>$AG$16</f>
        <v>7</v>
      </c>
      <c r="AH66" s="92" t="s">
        <v>17</v>
      </c>
      <c r="AI66" s="93">
        <f>$AI$16</f>
        <v>1</v>
      </c>
      <c r="AJ66" s="94">
        <f>$AJ$16</f>
        <v>23</v>
      </c>
      <c r="AK66" s="92" t="s">
        <v>17</v>
      </c>
      <c r="AL66" s="93">
        <f>$AL$16</f>
        <v>5</v>
      </c>
      <c r="AM66" s="423">
        <v>1</v>
      </c>
      <c r="AN66" s="424"/>
      <c r="AO66" s="425"/>
    </row>
    <row r="67" spans="2:41" ht="16.5" thickBot="1">
      <c r="B67" s="150" t="str">
        <f>$B$6</f>
        <v>Schlotawa, Oliver</v>
      </c>
      <c r="C67" s="153" t="str">
        <f>$B$7</f>
        <v>TSV Weinsberg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13</v>
      </c>
      <c r="AB67" s="146"/>
      <c r="AC67" s="146"/>
      <c r="AD67" s="146"/>
      <c r="AE67" s="147"/>
      <c r="AF67" s="148"/>
      <c r="AG67" s="91">
        <f>$AG$6</f>
        <v>7</v>
      </c>
      <c r="AH67" s="92" t="s">
        <v>17</v>
      </c>
      <c r="AI67" s="95">
        <f>$AI$6</f>
        <v>1</v>
      </c>
      <c r="AJ67" s="94">
        <f>$AJ$6</f>
        <v>23</v>
      </c>
      <c r="AK67" s="92" t="s">
        <v>17</v>
      </c>
      <c r="AL67" s="95">
        <f>$AL$6</f>
        <v>10</v>
      </c>
      <c r="AM67" s="423">
        <v>2</v>
      </c>
      <c r="AN67" s="424"/>
      <c r="AO67" s="425"/>
    </row>
    <row r="68" spans="2:41" ht="16.5" thickBot="1">
      <c r="B68" s="151" t="str">
        <f>$B$4</f>
        <v>Feyerabend, Oliver</v>
      </c>
      <c r="C68" s="153" t="str">
        <f>$B$5</f>
        <v>TGV E. Beilstein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12</v>
      </c>
      <c r="AB68" s="146"/>
      <c r="AC68" s="146"/>
      <c r="AD68" s="146"/>
      <c r="AE68" s="147"/>
      <c r="AF68" s="148"/>
      <c r="AG68" s="91">
        <f>$AG$4</f>
        <v>6</v>
      </c>
      <c r="AH68" s="92" t="s">
        <v>17</v>
      </c>
      <c r="AI68" s="95">
        <f>$AI$4</f>
        <v>2</v>
      </c>
      <c r="AJ68" s="94">
        <f>$AJ$4</f>
        <v>20</v>
      </c>
      <c r="AK68" s="92" t="s">
        <v>17</v>
      </c>
      <c r="AL68" s="95">
        <f>$AL$4</f>
        <v>8</v>
      </c>
      <c r="AM68" s="423">
        <v>3</v>
      </c>
      <c r="AN68" s="424"/>
      <c r="AO68" s="425"/>
    </row>
    <row r="69" spans="2:41" ht="16.5" thickBot="1">
      <c r="B69" s="150" t="str">
        <f>$B$8</f>
        <v>Ott, Janek</v>
      </c>
      <c r="C69" s="153" t="str">
        <f>$B$9</f>
        <v>VfL Brackenheim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-1</v>
      </c>
      <c r="AB69" s="146"/>
      <c r="AC69" s="146"/>
      <c r="AD69" s="146"/>
      <c r="AE69" s="147"/>
      <c r="AF69" s="148"/>
      <c r="AG69" s="91">
        <f>$AG$8</f>
        <v>4</v>
      </c>
      <c r="AH69" s="92" t="s">
        <v>17</v>
      </c>
      <c r="AI69" s="95">
        <f>$AI$8</f>
        <v>4</v>
      </c>
      <c r="AJ69" s="94">
        <f>$AJ$8</f>
        <v>16</v>
      </c>
      <c r="AK69" s="92" t="s">
        <v>17</v>
      </c>
      <c r="AL69" s="95">
        <f>$AL$8</f>
        <v>17</v>
      </c>
      <c r="AM69" s="423">
        <v>4</v>
      </c>
      <c r="AN69" s="424"/>
      <c r="AO69" s="425"/>
    </row>
    <row r="70" spans="2:41" ht="16.5" thickBot="1">
      <c r="B70" s="150" t="str">
        <f>$B$18</f>
        <v>Laufer, Johannes</v>
      </c>
      <c r="C70" s="153" t="str">
        <f>$B$19</f>
        <v>TSV Ellhofen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-6</v>
      </c>
      <c r="AB70" s="146"/>
      <c r="AC70" s="146"/>
      <c r="AD70" s="146"/>
      <c r="AE70" s="147"/>
      <c r="AF70" s="148"/>
      <c r="AG70" s="91">
        <f>$AG$18</f>
        <v>3</v>
      </c>
      <c r="AH70" s="92" t="s">
        <v>17</v>
      </c>
      <c r="AI70" s="95">
        <f>$AI$18</f>
        <v>5</v>
      </c>
      <c r="AJ70" s="94">
        <f>$AJ$18</f>
        <v>13</v>
      </c>
      <c r="AK70" s="92" t="s">
        <v>17</v>
      </c>
      <c r="AL70" s="95">
        <f>$AL$18</f>
        <v>19</v>
      </c>
      <c r="AM70" s="423">
        <v>5</v>
      </c>
      <c r="AN70" s="424"/>
      <c r="AO70" s="425"/>
    </row>
    <row r="71" spans="2:41" ht="16.5" thickBot="1">
      <c r="B71" s="150" t="str">
        <f>$B$14</f>
        <v>Jochim, Tim</v>
      </c>
      <c r="C71" s="153" t="str">
        <f>$B$15</f>
        <v>SV Neckarsulm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-8</v>
      </c>
      <c r="AB71" s="146"/>
      <c r="AC71" s="146"/>
      <c r="AD71" s="146"/>
      <c r="AE71" s="147"/>
      <c r="AF71" s="148"/>
      <c r="AG71" s="91">
        <f>$AG$14</f>
        <v>3</v>
      </c>
      <c r="AH71" s="92" t="s">
        <v>17</v>
      </c>
      <c r="AI71" s="95">
        <f>$AI$14</f>
        <v>5</v>
      </c>
      <c r="AJ71" s="94">
        <f>$AJ$14</f>
        <v>12</v>
      </c>
      <c r="AK71" s="92" t="s">
        <v>17</v>
      </c>
      <c r="AL71" s="95">
        <f>$AL$14</f>
        <v>20</v>
      </c>
      <c r="AM71" s="423">
        <v>6</v>
      </c>
      <c r="AN71" s="424"/>
      <c r="AO71" s="425"/>
    </row>
    <row r="72" spans="2:41" ht="16.5" thickBot="1">
      <c r="B72" s="150" t="str">
        <f>$B$12</f>
        <v>Wirt, Florian</v>
      </c>
      <c r="C72" s="153" t="str">
        <f>$B$13</f>
        <v>Spvgg Oedheim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-7</v>
      </c>
      <c r="AB72" s="146"/>
      <c r="AC72" s="146"/>
      <c r="AD72" s="146"/>
      <c r="AE72" s="147"/>
      <c r="AF72" s="148"/>
      <c r="AG72" s="91">
        <f>$AG$12</f>
        <v>2</v>
      </c>
      <c r="AH72" s="92" t="s">
        <v>17</v>
      </c>
      <c r="AI72" s="95">
        <f>$AI$12</f>
        <v>6</v>
      </c>
      <c r="AJ72" s="94">
        <f>$AJ$12</f>
        <v>12</v>
      </c>
      <c r="AK72" s="92" t="s">
        <v>17</v>
      </c>
      <c r="AL72" s="95">
        <f>$AL$12</f>
        <v>19</v>
      </c>
      <c r="AM72" s="423">
        <v>7</v>
      </c>
      <c r="AN72" s="424"/>
      <c r="AO72" s="425"/>
    </row>
    <row r="73" spans="2:41" ht="16.5" thickBot="1">
      <c r="B73" s="150" t="str">
        <f>$B$10</f>
        <v>Jaksch, Christian</v>
      </c>
      <c r="C73" s="153" t="str">
        <f>$B$11</f>
        <v>TSV Herbolzheim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-10</v>
      </c>
      <c r="AB73" s="146"/>
      <c r="AC73" s="146"/>
      <c r="AD73" s="146"/>
      <c r="AE73" s="147"/>
      <c r="AF73" s="148"/>
      <c r="AG73" s="91">
        <f>$AG$10</f>
        <v>2</v>
      </c>
      <c r="AH73" s="92" t="s">
        <v>17</v>
      </c>
      <c r="AI73" s="95">
        <f>$AI$10</f>
        <v>6</v>
      </c>
      <c r="AJ73" s="94">
        <f>$AJ$10</f>
        <v>10</v>
      </c>
      <c r="AK73" s="92" t="s">
        <v>17</v>
      </c>
      <c r="AL73" s="95">
        <f>$AL$10</f>
        <v>20</v>
      </c>
      <c r="AM73" s="423">
        <v>8</v>
      </c>
      <c r="AN73" s="424"/>
      <c r="AO73" s="425"/>
    </row>
    <row r="74" spans="2:41" ht="16.5" thickBot="1">
      <c r="B74" s="150" t="str">
        <f>$B$20</f>
        <v>Finzer, Tobias</v>
      </c>
      <c r="C74" s="153" t="str">
        <f>$B$21</f>
        <v>SV Massenbachhausen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-11</v>
      </c>
      <c r="AB74" s="146"/>
      <c r="AC74" s="146"/>
      <c r="AD74" s="146"/>
      <c r="AE74" s="147"/>
      <c r="AF74" s="148"/>
      <c r="AG74" s="91">
        <f>$AG$20</f>
        <v>2</v>
      </c>
      <c r="AH74" s="92" t="s">
        <v>17</v>
      </c>
      <c r="AI74" s="95">
        <f>$AI$20</f>
        <v>6</v>
      </c>
      <c r="AJ74" s="94">
        <f>$AJ$20</f>
        <v>10</v>
      </c>
      <c r="AK74" s="92" t="s">
        <v>17</v>
      </c>
      <c r="AL74" s="95">
        <f>$AL$20</f>
        <v>21</v>
      </c>
      <c r="AM74" s="423">
        <v>9</v>
      </c>
      <c r="AN74" s="424"/>
      <c r="AO74" s="425"/>
    </row>
    <row r="75" spans="2:41" ht="16.5" thickBot="1">
      <c r="B75" s="152">
        <f>$B$22</f>
        <v>0</v>
      </c>
      <c r="C75" s="153">
        <f>$B$23</f>
        <v>0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0</v>
      </c>
      <c r="AB75" s="146"/>
      <c r="AC75" s="146"/>
      <c r="AD75" s="146"/>
      <c r="AE75" s="147"/>
      <c r="AF75" s="148"/>
      <c r="AG75" s="96">
        <f>$AG$22</f>
        <v>0</v>
      </c>
      <c r="AH75" s="97" t="s">
        <v>17</v>
      </c>
      <c r="AI75" s="98">
        <f>$AI$22</f>
        <v>0</v>
      </c>
      <c r="AJ75" s="99">
        <f>$AJ$22</f>
        <v>0</v>
      </c>
      <c r="AK75" s="97" t="s">
        <v>17</v>
      </c>
      <c r="AL75" s="98">
        <f>$AL$22</f>
        <v>0</v>
      </c>
      <c r="AM75" s="423">
        <v>10</v>
      </c>
      <c r="AN75" s="424"/>
      <c r="AO75" s="425"/>
    </row>
    <row r="76" spans="33:38" ht="16.5" thickBot="1">
      <c r="AG76" s="155">
        <f>SUM(AG66:AG75)</f>
        <v>36</v>
      </c>
      <c r="AH76" s="156" t="s">
        <v>17</v>
      </c>
      <c r="AI76" s="156">
        <f>SUM(AI66:AI75)</f>
        <v>36</v>
      </c>
      <c r="AJ76" s="156">
        <f>SUM(AJ66:AJ75)</f>
        <v>139</v>
      </c>
      <c r="AK76" s="156" t="s">
        <v>17</v>
      </c>
      <c r="AL76" s="157">
        <f>SUM(AL66:AL75)</f>
        <v>139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80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426" t="s">
        <v>14</v>
      </c>
      <c r="AH3" s="427"/>
      <c r="AI3" s="428"/>
      <c r="AJ3" s="429" t="s">
        <v>15</v>
      </c>
      <c r="AK3" s="427"/>
      <c r="AL3" s="427"/>
      <c r="AM3" s="430" t="s">
        <v>16</v>
      </c>
      <c r="AN3" s="431"/>
      <c r="AO3" s="432"/>
    </row>
    <row r="4" spans="1:41" ht="13.5" customHeight="1">
      <c r="A4" s="12">
        <v>1</v>
      </c>
      <c r="B4" s="159" t="s">
        <v>167</v>
      </c>
      <c r="C4" s="163"/>
      <c r="D4" s="164"/>
      <c r="E4" s="165"/>
      <c r="F4" s="13">
        <f>$O$58</f>
        <v>0</v>
      </c>
      <c r="G4" s="14" t="s">
        <v>17</v>
      </c>
      <c r="H4" s="15">
        <f>$Q$58</f>
        <v>0</v>
      </c>
      <c r="I4" s="13">
        <f>$AM$48</f>
        <v>0</v>
      </c>
      <c r="J4" s="14" t="s">
        <v>17</v>
      </c>
      <c r="K4" s="15">
        <f>$AO$48</f>
        <v>0</v>
      </c>
      <c r="L4" s="13">
        <f>$O$51</f>
        <v>0</v>
      </c>
      <c r="M4" s="14" t="s">
        <v>17</v>
      </c>
      <c r="N4" s="15">
        <f>$Q$51</f>
        <v>0</v>
      </c>
      <c r="O4" s="13">
        <f>$AM$42</f>
        <v>0</v>
      </c>
      <c r="P4" s="14" t="s">
        <v>17</v>
      </c>
      <c r="Q4" s="15">
        <f>$AO$42</f>
        <v>0</v>
      </c>
      <c r="R4" s="13">
        <f>$O$42</f>
        <v>0</v>
      </c>
      <c r="S4" s="14" t="s">
        <v>17</v>
      </c>
      <c r="T4" s="15">
        <f>$Q$42</f>
        <v>0</v>
      </c>
      <c r="U4" s="13">
        <f>$AM$36</f>
        <v>0</v>
      </c>
      <c r="V4" s="14" t="s">
        <v>17</v>
      </c>
      <c r="W4" s="15">
        <f>$AO$36</f>
        <v>0</v>
      </c>
      <c r="X4" s="13">
        <f>$O$34</f>
        <v>0</v>
      </c>
      <c r="Y4" s="14" t="s">
        <v>17</v>
      </c>
      <c r="Z4" s="15">
        <f>$Q$34</f>
        <v>0</v>
      </c>
      <c r="AA4" s="13">
        <f>$AM$30</f>
        <v>0</v>
      </c>
      <c r="AB4" s="14" t="s">
        <v>17</v>
      </c>
      <c r="AC4" s="15">
        <f>$AO$30</f>
        <v>0</v>
      </c>
      <c r="AD4" s="13">
        <f>$O$26</f>
        <v>0</v>
      </c>
      <c r="AE4" s="14" t="s">
        <v>17</v>
      </c>
      <c r="AF4" s="16">
        <f>$Q$26</f>
        <v>0</v>
      </c>
      <c r="AG4" s="17">
        <f>SUM(AD5,AA5,X5,U5,R5,O5,L5,I5,F5)</f>
        <v>0</v>
      </c>
      <c r="AH4" s="14" t="s">
        <v>17</v>
      </c>
      <c r="AI4" s="17">
        <f>SUM(AF5,AC5,Z5,W5,T5,Q5,N5,K5,H5)</f>
        <v>0</v>
      </c>
      <c r="AJ4" s="18">
        <f>SUM(AD4,AA4,X4,U4,R4,O4,L4,I4,F4)</f>
        <v>0</v>
      </c>
      <c r="AK4" s="14" t="s">
        <v>17</v>
      </c>
      <c r="AL4" s="17">
        <f>SUM(AF4,AC4,Z4,W4,T4,Q4,N4,K4,H4)</f>
        <v>0</v>
      </c>
      <c r="AM4" s="433"/>
      <c r="AN4" s="434"/>
      <c r="AO4" s="435"/>
    </row>
    <row r="5" spans="1:41" ht="13.5" customHeight="1" thickBot="1">
      <c r="A5" s="19"/>
      <c r="B5" s="160" t="s">
        <v>167</v>
      </c>
      <c r="C5" s="166"/>
      <c r="D5" s="167"/>
      <c r="E5" s="168"/>
      <c r="F5" s="20">
        <f>IF(F4=3,1,0)</f>
        <v>0</v>
      </c>
      <c r="G5" s="21" t="s">
        <v>17</v>
      </c>
      <c r="H5" s="22">
        <f>IF(H4=3,1,0)</f>
        <v>0</v>
      </c>
      <c r="I5" s="20">
        <f>IF(I4=3,1,0)</f>
        <v>0</v>
      </c>
      <c r="J5" s="21" t="s">
        <v>17</v>
      </c>
      <c r="K5" s="23">
        <f>IF(K4=3,1,0)</f>
        <v>0</v>
      </c>
      <c r="L5" s="20">
        <f>IF(L4=3,1,0)</f>
        <v>0</v>
      </c>
      <c r="M5" s="21" t="s">
        <v>17</v>
      </c>
      <c r="N5" s="23">
        <f>IF(N4=3,1,0)</f>
        <v>0</v>
      </c>
      <c r="O5" s="20">
        <f>IF(O4=3,1,0)</f>
        <v>0</v>
      </c>
      <c r="P5" s="21" t="s">
        <v>17</v>
      </c>
      <c r="Q5" s="23">
        <f>IF(Q4=3,1,0)</f>
        <v>0</v>
      </c>
      <c r="R5" s="20">
        <f>IF(R4=3,1,0)</f>
        <v>0</v>
      </c>
      <c r="S5" s="21" t="s">
        <v>17</v>
      </c>
      <c r="T5" s="23">
        <f>IF(T4=3,1,0)</f>
        <v>0</v>
      </c>
      <c r="U5" s="20">
        <f>IF(U4=3,1,0)</f>
        <v>0</v>
      </c>
      <c r="V5" s="21" t="s">
        <v>17</v>
      </c>
      <c r="W5" s="23">
        <f>IF(W4=3,1,0)</f>
        <v>0</v>
      </c>
      <c r="X5" s="20">
        <f>IF(X4=3,1,0)</f>
        <v>0</v>
      </c>
      <c r="Y5" s="21" t="s">
        <v>17</v>
      </c>
      <c r="Z5" s="23">
        <f>IF(Z4=3,1,0)</f>
        <v>0</v>
      </c>
      <c r="AA5" s="20">
        <f>IF(AA4=3,1,0)</f>
        <v>0</v>
      </c>
      <c r="AB5" s="21" t="s">
        <v>17</v>
      </c>
      <c r="AC5" s="23">
        <f>IF(AC4=3,1,0)</f>
        <v>0</v>
      </c>
      <c r="AD5" s="20">
        <f>IF(AD4=3,1,0)</f>
        <v>0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166</v>
      </c>
      <c r="C6" s="13">
        <f>$Q$58</f>
        <v>0</v>
      </c>
      <c r="D6" s="14" t="s">
        <v>17</v>
      </c>
      <c r="E6" s="15">
        <f>$O$58</f>
        <v>0</v>
      </c>
      <c r="F6" s="163"/>
      <c r="G6" s="169"/>
      <c r="H6" s="165"/>
      <c r="I6" s="172">
        <f>$O$50</f>
        <v>1</v>
      </c>
      <c r="J6" s="14" t="s">
        <v>17</v>
      </c>
      <c r="K6" s="15">
        <f>$Q$50</f>
        <v>3</v>
      </c>
      <c r="L6" s="13">
        <f>$AM$41</f>
        <v>1</v>
      </c>
      <c r="M6" s="14" t="s">
        <v>17</v>
      </c>
      <c r="N6" s="15">
        <f>$AO$41</f>
        <v>3</v>
      </c>
      <c r="O6" s="13">
        <f>$O$43</f>
        <v>0</v>
      </c>
      <c r="P6" s="14" t="s">
        <v>17</v>
      </c>
      <c r="Q6" s="15">
        <f>$Q$43</f>
        <v>3</v>
      </c>
      <c r="R6" s="13">
        <f>$AM$35</f>
        <v>1</v>
      </c>
      <c r="S6" s="14" t="s">
        <v>17</v>
      </c>
      <c r="T6" s="15">
        <f>$AO$35</f>
        <v>3</v>
      </c>
      <c r="U6" s="13">
        <f>$O$35</f>
        <v>0</v>
      </c>
      <c r="V6" s="14" t="s">
        <v>17</v>
      </c>
      <c r="W6" s="15">
        <f>$Q$35</f>
        <v>3</v>
      </c>
      <c r="X6" s="13">
        <f>$AM$29</f>
        <v>0</v>
      </c>
      <c r="Y6" s="14" t="s">
        <v>17</v>
      </c>
      <c r="Z6" s="15">
        <f>$AO$29</f>
        <v>3</v>
      </c>
      <c r="AA6" s="13">
        <f>$O$27</f>
        <v>0</v>
      </c>
      <c r="AB6" s="14" t="s">
        <v>17</v>
      </c>
      <c r="AC6" s="15">
        <f>$Q$27</f>
        <v>0</v>
      </c>
      <c r="AD6" s="13">
        <f>$AM$47</f>
        <v>1</v>
      </c>
      <c r="AE6" s="14" t="s">
        <v>17</v>
      </c>
      <c r="AF6" s="16">
        <f>$AO$47</f>
        <v>3</v>
      </c>
      <c r="AG6" s="28">
        <f>SUM(AD7,AA7,X7,U7,R7,O7,L7,I7,C7)</f>
        <v>0</v>
      </c>
      <c r="AH6" s="14" t="s">
        <v>17</v>
      </c>
      <c r="AI6" s="29">
        <f>SUM(AF7,AC7,Z7,W7,T7,Q7,N7,K7,E7)</f>
        <v>7</v>
      </c>
      <c r="AJ6" s="18">
        <f>SUM(AD6,AA6,X6,U6,R6,O6,L6,I6,C6)</f>
        <v>4</v>
      </c>
      <c r="AK6" s="14" t="s">
        <v>17</v>
      </c>
      <c r="AL6" s="17">
        <f>SUM(AF6,AC6,Z6,W6,T6,Q6,N6,K6,E6)</f>
        <v>21</v>
      </c>
      <c r="AM6" s="433"/>
      <c r="AN6" s="434"/>
      <c r="AO6" s="435"/>
    </row>
    <row r="7" spans="1:41" ht="13.5" customHeight="1" thickBot="1">
      <c r="A7" s="19"/>
      <c r="B7" s="162" t="s">
        <v>81</v>
      </c>
      <c r="C7" s="20">
        <f>IF(C6=3,1,0)</f>
        <v>0</v>
      </c>
      <c r="D7" s="23"/>
      <c r="E7" s="23">
        <f>IF(E6=3,1,0)</f>
        <v>0</v>
      </c>
      <c r="F7" s="166"/>
      <c r="G7" s="170"/>
      <c r="H7" s="168"/>
      <c r="I7" s="173">
        <f>IF(I6=3,1,0)</f>
        <v>0</v>
      </c>
      <c r="J7" s="23"/>
      <c r="K7" s="23">
        <f>IF(K6=3,1,0)</f>
        <v>1</v>
      </c>
      <c r="L7" s="20">
        <f>IF(L6=3,1,0)</f>
        <v>0</v>
      </c>
      <c r="M7" s="23"/>
      <c r="N7" s="23">
        <f>IF(N6=3,1,0)</f>
        <v>1</v>
      </c>
      <c r="O7" s="20">
        <f>IF(O6=3,1,0)</f>
        <v>0</v>
      </c>
      <c r="P7" s="23"/>
      <c r="Q7" s="23">
        <f>IF(Q6=3,1,0)</f>
        <v>1</v>
      </c>
      <c r="R7" s="20">
        <f>IF(R6=3,1,0)</f>
        <v>0</v>
      </c>
      <c r="S7" s="23"/>
      <c r="T7" s="23">
        <f>IF(T6=3,1,0)</f>
        <v>1</v>
      </c>
      <c r="U7" s="20">
        <f>IF(U6=3,1,0)</f>
        <v>0</v>
      </c>
      <c r="V7" s="23"/>
      <c r="W7" s="23">
        <f>IF(W6=3,1,0)</f>
        <v>1</v>
      </c>
      <c r="X7" s="20">
        <f>IF(X6=3,1,0)</f>
        <v>0</v>
      </c>
      <c r="Y7" s="23"/>
      <c r="Z7" s="23">
        <f>IF(Z6=3,1,0)</f>
        <v>1</v>
      </c>
      <c r="AA7" s="20">
        <f>IF(AA6=3,1,0)</f>
        <v>0</v>
      </c>
      <c r="AB7" s="23"/>
      <c r="AC7" s="23">
        <f>IF(AC6=3,1,0)</f>
        <v>0</v>
      </c>
      <c r="AD7" s="20">
        <f>IF(AD6=3,1,0)</f>
        <v>0</v>
      </c>
      <c r="AE7" s="23"/>
      <c r="AF7" s="23">
        <f>IF(AF6=3,1,0)</f>
        <v>1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99</v>
      </c>
      <c r="C8" s="13">
        <f>$AO$48</f>
        <v>0</v>
      </c>
      <c r="D8" s="14" t="s">
        <v>17</v>
      </c>
      <c r="E8" s="15">
        <f>$AM$48</f>
        <v>0</v>
      </c>
      <c r="F8" s="13">
        <f>$Q$50</f>
        <v>3</v>
      </c>
      <c r="G8" s="14" t="s">
        <v>17</v>
      </c>
      <c r="H8" s="15">
        <f>$O$50</f>
        <v>1</v>
      </c>
      <c r="I8" s="163"/>
      <c r="J8" s="169"/>
      <c r="K8" s="165"/>
      <c r="L8" s="13">
        <f>$O$44</f>
        <v>3</v>
      </c>
      <c r="M8" s="14" t="s">
        <v>17</v>
      </c>
      <c r="N8" s="15">
        <f>$Q$44</f>
        <v>0</v>
      </c>
      <c r="O8" s="13">
        <f>$AM$34</f>
        <v>3</v>
      </c>
      <c r="P8" s="14" t="s">
        <v>17</v>
      </c>
      <c r="Q8" s="15">
        <f>$AO$34</f>
        <v>0</v>
      </c>
      <c r="R8" s="13">
        <f>$O$36</f>
        <v>0</v>
      </c>
      <c r="S8" s="14" t="s">
        <v>17</v>
      </c>
      <c r="T8" s="15">
        <f>$Q$36</f>
        <v>3</v>
      </c>
      <c r="U8" s="13">
        <f>$AM$28</f>
        <v>1</v>
      </c>
      <c r="V8" s="14" t="s">
        <v>17</v>
      </c>
      <c r="W8" s="15">
        <f>$AO$28</f>
        <v>3</v>
      </c>
      <c r="X8" s="13">
        <f>$O$28</f>
        <v>3</v>
      </c>
      <c r="Y8" s="14" t="s">
        <v>17</v>
      </c>
      <c r="Z8" s="15">
        <f>$Q$28</f>
        <v>0</v>
      </c>
      <c r="AA8" s="13">
        <f>$O$57</f>
        <v>0</v>
      </c>
      <c r="AB8" s="14" t="s">
        <v>17</v>
      </c>
      <c r="AC8" s="15">
        <f>$Q$57</f>
        <v>0</v>
      </c>
      <c r="AD8" s="13">
        <f>$AM$40</f>
        <v>3</v>
      </c>
      <c r="AE8" s="14" t="s">
        <v>17</v>
      </c>
      <c r="AF8" s="15">
        <f>$AO$40</f>
        <v>0</v>
      </c>
      <c r="AG8" s="28">
        <f>SUM(AD9,AA9,X9,U9,R9,O9,L9,F9,C9)</f>
        <v>5</v>
      </c>
      <c r="AH8" s="14" t="s">
        <v>17</v>
      </c>
      <c r="AI8" s="29">
        <f>SUM(AF9,AC9,Z9,W9,T9,Q9,N9,H9,E9)</f>
        <v>2</v>
      </c>
      <c r="AJ8" s="18">
        <f>SUM(AD8,AA8,X8,U8,R8,O8,L8,F8,C8)</f>
        <v>16</v>
      </c>
      <c r="AK8" s="14" t="s">
        <v>17</v>
      </c>
      <c r="AL8" s="17">
        <f>SUM(AF8,AC8,Z8,W8,T8,Q8,N8,H8,E8)</f>
        <v>7</v>
      </c>
      <c r="AM8" s="436"/>
      <c r="AN8" s="434"/>
      <c r="AO8" s="435"/>
    </row>
    <row r="9" spans="1:41" ht="13.5" customHeight="1" thickBot="1">
      <c r="A9" s="19"/>
      <c r="B9" s="162" t="s">
        <v>87</v>
      </c>
      <c r="C9" s="20">
        <f>IF(C8=3,1,0)</f>
        <v>0</v>
      </c>
      <c r="D9" s="23"/>
      <c r="E9" s="23">
        <f>IF(E8=3,1,0)</f>
        <v>0</v>
      </c>
      <c r="F9" s="20">
        <f>IF(F8=3,1,0)</f>
        <v>1</v>
      </c>
      <c r="G9" s="23"/>
      <c r="H9" s="23">
        <f>IF(H8=3,1,0)</f>
        <v>0</v>
      </c>
      <c r="I9" s="166"/>
      <c r="J9" s="170"/>
      <c r="K9" s="168"/>
      <c r="L9" s="23">
        <f>IF(L8=3,1,0)</f>
        <v>1</v>
      </c>
      <c r="M9" s="23"/>
      <c r="N9" s="23">
        <f>IF(N8=3,1,0)</f>
        <v>0</v>
      </c>
      <c r="O9" s="20">
        <f>IF(O8=3,1,0)</f>
        <v>1</v>
      </c>
      <c r="P9" s="23"/>
      <c r="Q9" s="23">
        <f>IF(Q8=3,1,0)</f>
        <v>0</v>
      </c>
      <c r="R9" s="20">
        <f>IF(R8=3,1,0)</f>
        <v>0</v>
      </c>
      <c r="S9" s="23"/>
      <c r="T9" s="23">
        <f>IF(T8=3,1,0)</f>
        <v>1</v>
      </c>
      <c r="U9" s="20">
        <f>IF(U8=3,1,0)</f>
        <v>0</v>
      </c>
      <c r="V9" s="23"/>
      <c r="W9" s="23">
        <f>IF(W8=3,1,0)</f>
        <v>1</v>
      </c>
      <c r="X9" s="20">
        <f>IF(X8=3,1,0)</f>
        <v>1</v>
      </c>
      <c r="Y9" s="23"/>
      <c r="Z9" s="23">
        <f>IF(Z8=3,1,0)</f>
        <v>0</v>
      </c>
      <c r="AA9" s="20">
        <f>IF(AA8=3,1,0)</f>
        <v>0</v>
      </c>
      <c r="AB9" s="23"/>
      <c r="AC9" s="23">
        <f>IF(AC8=3,1,0)</f>
        <v>0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107</v>
      </c>
      <c r="C10" s="13">
        <f>$Q$51</f>
        <v>0</v>
      </c>
      <c r="D10" s="14" t="s">
        <v>17</v>
      </c>
      <c r="E10" s="15">
        <f>$O$51</f>
        <v>0</v>
      </c>
      <c r="F10" s="13">
        <f>$AO$41</f>
        <v>3</v>
      </c>
      <c r="G10" s="14" t="s">
        <v>17</v>
      </c>
      <c r="H10" s="15">
        <f>$AM$41</f>
        <v>1</v>
      </c>
      <c r="I10" s="13">
        <f>$Q$44</f>
        <v>0</v>
      </c>
      <c r="J10" s="14" t="s">
        <v>17</v>
      </c>
      <c r="K10" s="15">
        <f>$O$44</f>
        <v>3</v>
      </c>
      <c r="L10" s="163"/>
      <c r="M10" s="169"/>
      <c r="N10" s="165"/>
      <c r="O10" s="13">
        <f>$O$37</f>
        <v>0</v>
      </c>
      <c r="P10" s="14" t="s">
        <v>17</v>
      </c>
      <c r="Q10" s="15">
        <f>$Q$37</f>
        <v>3</v>
      </c>
      <c r="R10" s="13">
        <f>$AM$27</f>
        <v>0</v>
      </c>
      <c r="S10" s="14" t="s">
        <v>17</v>
      </c>
      <c r="T10" s="15">
        <f>$AO$27</f>
        <v>3</v>
      </c>
      <c r="U10" s="13">
        <f>$O$29</f>
        <v>0</v>
      </c>
      <c r="V10" s="14" t="s">
        <v>17</v>
      </c>
      <c r="W10" s="15">
        <f>$Q$29</f>
        <v>3</v>
      </c>
      <c r="X10" s="13">
        <f>$O$56</f>
        <v>3</v>
      </c>
      <c r="Y10" s="14" t="s">
        <v>17</v>
      </c>
      <c r="Z10" s="15">
        <f>$Q$56</f>
        <v>0</v>
      </c>
      <c r="AA10" s="13">
        <f>$AM$49</f>
        <v>0</v>
      </c>
      <c r="AB10" s="14" t="s">
        <v>17</v>
      </c>
      <c r="AC10" s="15">
        <f>$AO$49</f>
        <v>0</v>
      </c>
      <c r="AD10" s="13">
        <f>$AM$33</f>
        <v>3</v>
      </c>
      <c r="AE10" s="14" t="s">
        <v>17</v>
      </c>
      <c r="AF10" s="15">
        <f>$AO$33</f>
        <v>2</v>
      </c>
      <c r="AG10" s="28">
        <f>SUM(AD11,AA11,X11,U11,R11,O11,I11,F11,C11)</f>
        <v>3</v>
      </c>
      <c r="AH10" s="14" t="s">
        <v>17</v>
      </c>
      <c r="AI10" s="29">
        <f>SUM(AF11,AC11,Z11,W11,T11,Q11,K11,H11,E11)</f>
        <v>4</v>
      </c>
      <c r="AJ10" s="18">
        <f>SUM(AD10,AA10,X10,U10,R10,O10,I10,F10,C10)</f>
        <v>9</v>
      </c>
      <c r="AK10" s="14" t="s">
        <v>17</v>
      </c>
      <c r="AL10" s="17">
        <f>SUM(AF10,AC10,Z10,W10,T10,Q10,K10,H10,E10)</f>
        <v>15</v>
      </c>
      <c r="AM10" s="433"/>
      <c r="AN10" s="434"/>
      <c r="AO10" s="435"/>
    </row>
    <row r="11" spans="1:41" ht="13.5" customHeight="1" thickBot="1">
      <c r="A11" s="19"/>
      <c r="B11" s="162" t="s">
        <v>108</v>
      </c>
      <c r="C11" s="20">
        <f>IF(C10=3,1,0)</f>
        <v>0</v>
      </c>
      <c r="D11" s="23"/>
      <c r="E11" s="23">
        <f>IF(E10=3,1,0)</f>
        <v>0</v>
      </c>
      <c r="F11" s="20">
        <f>IF(F10=3,1,0)</f>
        <v>1</v>
      </c>
      <c r="G11" s="23"/>
      <c r="H11" s="23">
        <f>IF(H10=3,1,0)</f>
        <v>0</v>
      </c>
      <c r="I11" s="20">
        <f>IF(I10=3,1,0)</f>
        <v>0</v>
      </c>
      <c r="J11" s="23"/>
      <c r="K11" s="23">
        <f>IF(K10=3,1,0)</f>
        <v>1</v>
      </c>
      <c r="L11" s="166"/>
      <c r="M11" s="170"/>
      <c r="N11" s="168"/>
      <c r="O11" s="23">
        <f>IF(O10=3,1,0)</f>
        <v>0</v>
      </c>
      <c r="P11" s="23"/>
      <c r="Q11" s="23">
        <f>IF(Q10=3,1,0)</f>
        <v>1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1</v>
      </c>
      <c r="X11" s="20">
        <f>IF(X10=3,1,0)</f>
        <v>1</v>
      </c>
      <c r="Y11" s="23"/>
      <c r="Z11" s="23">
        <f>IF(Z10=3,1,0)</f>
        <v>0</v>
      </c>
      <c r="AA11" s="20">
        <f>IF(AA10=3,1,0)</f>
        <v>0</v>
      </c>
      <c r="AB11" s="23"/>
      <c r="AC11" s="23">
        <f>IF(AC10=3,1,0)</f>
        <v>0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113</v>
      </c>
      <c r="C12" s="13">
        <f>$AO$42</f>
        <v>0</v>
      </c>
      <c r="D12" s="14" t="s">
        <v>17</v>
      </c>
      <c r="E12" s="15">
        <f>$AM$42</f>
        <v>0</v>
      </c>
      <c r="F12" s="13">
        <f>$Q$43</f>
        <v>3</v>
      </c>
      <c r="G12" s="14" t="s">
        <v>17</v>
      </c>
      <c r="H12" s="15">
        <f>$O$43</f>
        <v>0</v>
      </c>
      <c r="I12" s="13">
        <f>$AO$34</f>
        <v>0</v>
      </c>
      <c r="J12" s="14" t="s">
        <v>17</v>
      </c>
      <c r="K12" s="15">
        <f>$AM$34</f>
        <v>3</v>
      </c>
      <c r="L12" s="13">
        <f>$Q$37</f>
        <v>3</v>
      </c>
      <c r="M12" s="14" t="s">
        <v>17</v>
      </c>
      <c r="N12" s="15">
        <f>$O$37</f>
        <v>0</v>
      </c>
      <c r="O12" s="163"/>
      <c r="P12" s="169"/>
      <c r="Q12" s="165"/>
      <c r="R12" s="13">
        <f>$O$30</f>
        <v>1</v>
      </c>
      <c r="S12" s="14" t="s">
        <v>17</v>
      </c>
      <c r="T12" s="15">
        <f>$Q$30</f>
        <v>3</v>
      </c>
      <c r="U12" s="13">
        <f>$O$55</f>
        <v>2</v>
      </c>
      <c r="V12" s="14" t="s">
        <v>17</v>
      </c>
      <c r="W12" s="15">
        <f>$Q$55</f>
        <v>3</v>
      </c>
      <c r="X12" s="13">
        <f>$AM$50</f>
        <v>3</v>
      </c>
      <c r="Y12" s="14" t="s">
        <v>17</v>
      </c>
      <c r="Z12" s="15">
        <f>$AO$50</f>
        <v>1</v>
      </c>
      <c r="AA12" s="13">
        <f>$O$49</f>
        <v>0</v>
      </c>
      <c r="AB12" s="14" t="s">
        <v>17</v>
      </c>
      <c r="AC12" s="15">
        <f>$Q$49</f>
        <v>0</v>
      </c>
      <c r="AD12" s="13">
        <f>$AM$26</f>
        <v>3</v>
      </c>
      <c r="AE12" s="14" t="s">
        <v>17</v>
      </c>
      <c r="AF12" s="15">
        <f>$AO$26</f>
        <v>1</v>
      </c>
      <c r="AG12" s="28">
        <f>SUM(AD13,AA13,X13,U13,R13,L13,I13,F13,C13)</f>
        <v>4</v>
      </c>
      <c r="AH12" s="14" t="s">
        <v>17</v>
      </c>
      <c r="AI12" s="29">
        <f>SUM(AF13,AC13,Z13,W13,T13,N13,K13,H13,E13)</f>
        <v>3</v>
      </c>
      <c r="AJ12" s="18">
        <f>SUM(AD12,AA12,X12,U12,R12,L12,I12,F12,C12)</f>
        <v>15</v>
      </c>
      <c r="AK12" s="14" t="s">
        <v>17</v>
      </c>
      <c r="AL12" s="17">
        <f>SUM(AF12,AC12,Z12,W12,T12,N12,K12,H12,E12)</f>
        <v>11</v>
      </c>
      <c r="AM12" s="433"/>
      <c r="AN12" s="434"/>
      <c r="AO12" s="435"/>
    </row>
    <row r="13" spans="1:41" ht="13.5" customHeight="1" thickBot="1">
      <c r="A13" s="19"/>
      <c r="B13" s="162" t="s">
        <v>114</v>
      </c>
      <c r="C13" s="20">
        <f>IF(C12=3,1,0)</f>
        <v>0</v>
      </c>
      <c r="D13" s="23"/>
      <c r="E13" s="23">
        <f>IF(E12=3,1,0)</f>
        <v>0</v>
      </c>
      <c r="F13" s="20">
        <f>IF(F12=3,1,0)</f>
        <v>1</v>
      </c>
      <c r="G13" s="23"/>
      <c r="H13" s="23">
        <f>IF(H12=3,1,0)</f>
        <v>0</v>
      </c>
      <c r="I13" s="20">
        <f>IF(I12=3,1,0)</f>
        <v>0</v>
      </c>
      <c r="J13" s="23"/>
      <c r="K13" s="23">
        <f>IF(K12=3,1,0)</f>
        <v>1</v>
      </c>
      <c r="L13" s="20">
        <f>IF(L12=3,1,0)</f>
        <v>1</v>
      </c>
      <c r="M13" s="23"/>
      <c r="N13" s="23">
        <f>IF(N12=3,1,0)</f>
        <v>0</v>
      </c>
      <c r="O13" s="166"/>
      <c r="P13" s="170"/>
      <c r="Q13" s="168"/>
      <c r="R13" s="23">
        <f>IF(R12=3,1,0)</f>
        <v>0</v>
      </c>
      <c r="S13" s="23"/>
      <c r="T13" s="23">
        <f>IF(T12=3,1,0)</f>
        <v>1</v>
      </c>
      <c r="U13" s="20">
        <f>IF(U12=3,1,0)</f>
        <v>0</v>
      </c>
      <c r="V13" s="23"/>
      <c r="W13" s="23">
        <f>IF(W12=3,1,0)</f>
        <v>1</v>
      </c>
      <c r="X13" s="20">
        <f>IF(X12=3,1,0)</f>
        <v>1</v>
      </c>
      <c r="Y13" s="23"/>
      <c r="Z13" s="23">
        <f>IF(Z12=3,1,0)</f>
        <v>0</v>
      </c>
      <c r="AA13" s="20">
        <f>IF(AA12=3,1,0)</f>
        <v>0</v>
      </c>
      <c r="AB13" s="23"/>
      <c r="AC13" s="23">
        <f>IF(AC12=3,1,0)</f>
        <v>0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121</v>
      </c>
      <c r="C14" s="13">
        <f>$Q$42</f>
        <v>0</v>
      </c>
      <c r="D14" s="14" t="s">
        <v>17</v>
      </c>
      <c r="E14" s="15">
        <f>$O$42</f>
        <v>0</v>
      </c>
      <c r="F14" s="13">
        <f>$AO$35</f>
        <v>3</v>
      </c>
      <c r="G14" s="14" t="s">
        <v>17</v>
      </c>
      <c r="H14" s="15">
        <f>$AM$35</f>
        <v>1</v>
      </c>
      <c r="I14" s="13">
        <f>$Q$36</f>
        <v>3</v>
      </c>
      <c r="J14" s="14" t="s">
        <v>17</v>
      </c>
      <c r="K14" s="15">
        <f>$O$36</f>
        <v>0</v>
      </c>
      <c r="L14" s="13">
        <f>$AO$27</f>
        <v>3</v>
      </c>
      <c r="M14" s="14" t="s">
        <v>17</v>
      </c>
      <c r="N14" s="15">
        <f>$AM$27</f>
        <v>0</v>
      </c>
      <c r="O14" s="13">
        <f>$Q$30</f>
        <v>3</v>
      </c>
      <c r="P14" s="14" t="s">
        <v>17</v>
      </c>
      <c r="Q14" s="15">
        <f>$O$30</f>
        <v>1</v>
      </c>
      <c r="R14" s="163"/>
      <c r="S14" s="169"/>
      <c r="T14" s="165"/>
      <c r="U14" s="13">
        <f>$AM$51</f>
        <v>3</v>
      </c>
      <c r="V14" s="14" t="s">
        <v>17</v>
      </c>
      <c r="W14" s="15">
        <f>$AO$51</f>
        <v>0</v>
      </c>
      <c r="X14" s="13">
        <f>$O$48</f>
        <v>3</v>
      </c>
      <c r="Y14" s="14" t="s">
        <v>17</v>
      </c>
      <c r="Z14" s="15">
        <f>$Q$48</f>
        <v>0</v>
      </c>
      <c r="AA14" s="13">
        <f>$AM$43</f>
        <v>0</v>
      </c>
      <c r="AB14" s="14" t="s">
        <v>17</v>
      </c>
      <c r="AC14" s="15">
        <f>$AO$43</f>
        <v>0</v>
      </c>
      <c r="AD14" s="13">
        <f>$O$54</f>
        <v>3</v>
      </c>
      <c r="AE14" s="14" t="s">
        <v>17</v>
      </c>
      <c r="AF14" s="15">
        <f>$Q$54</f>
        <v>0</v>
      </c>
      <c r="AG14" s="28">
        <f>SUM(AD15,AA15,X15,U15,O15,L15,I15,F15,C15)</f>
        <v>7</v>
      </c>
      <c r="AH14" s="14" t="s">
        <v>17</v>
      </c>
      <c r="AI14" s="29">
        <f>SUM(AF15,AC15,Z15,W15,Q15,N15,K15,H15,E15)</f>
        <v>0</v>
      </c>
      <c r="AJ14" s="18">
        <f>SUM(AD14,AA14,X14,U14,O14,L14,I14,F14,C14)</f>
        <v>21</v>
      </c>
      <c r="AK14" s="14" t="s">
        <v>17</v>
      </c>
      <c r="AL14" s="17">
        <f>SUM(AF14,AC14,Z14,W14,Q14,N14,K14,H14,E14)</f>
        <v>2</v>
      </c>
      <c r="AM14" s="433"/>
      <c r="AN14" s="434"/>
      <c r="AO14" s="435"/>
    </row>
    <row r="15" spans="1:41" ht="13.5" customHeight="1" thickBot="1">
      <c r="A15" s="19"/>
      <c r="B15" s="177" t="s">
        <v>120</v>
      </c>
      <c r="C15" s="20">
        <f>IF(C14=3,1,0)</f>
        <v>0</v>
      </c>
      <c r="D15" s="23"/>
      <c r="E15" s="23">
        <f>IF(E14=3,1,0)</f>
        <v>0</v>
      </c>
      <c r="F15" s="20">
        <f>IF(F14=3,1,0)</f>
        <v>1</v>
      </c>
      <c r="G15" s="23"/>
      <c r="H15" s="23">
        <f>IF(H14=3,1,0)</f>
        <v>0</v>
      </c>
      <c r="I15" s="20">
        <f>IF(I14=3,1,0)</f>
        <v>1</v>
      </c>
      <c r="J15" s="23"/>
      <c r="K15" s="23">
        <f>IF(K14=3,1,0)</f>
        <v>0</v>
      </c>
      <c r="L15" s="20">
        <f>IF(L14=3,1,0)</f>
        <v>1</v>
      </c>
      <c r="M15" s="23"/>
      <c r="N15" s="23">
        <f>IF(N14=3,1,0)</f>
        <v>0</v>
      </c>
      <c r="O15" s="20">
        <f>IF(O14=3,1,0)</f>
        <v>1</v>
      </c>
      <c r="P15" s="23"/>
      <c r="Q15" s="23">
        <f>IF(Q14=3,1,0)</f>
        <v>0</v>
      </c>
      <c r="R15" s="166"/>
      <c r="S15" s="170"/>
      <c r="T15" s="168"/>
      <c r="U15" s="23">
        <f>IF(U14=3,1,0)</f>
        <v>1</v>
      </c>
      <c r="V15" s="23"/>
      <c r="W15" s="23">
        <f>IF(W14=3,1,0)</f>
        <v>0</v>
      </c>
      <c r="X15" s="20">
        <f>IF(X14=3,1,0)</f>
        <v>1</v>
      </c>
      <c r="Y15" s="23"/>
      <c r="Z15" s="23">
        <f>IF(Z14=3,1,0)</f>
        <v>0</v>
      </c>
      <c r="AA15" s="20">
        <f>IF(AA14=3,1,0)</f>
        <v>0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126</v>
      </c>
      <c r="C16" s="13">
        <f>$AO$36</f>
        <v>0</v>
      </c>
      <c r="D16" s="14" t="s">
        <v>17</v>
      </c>
      <c r="E16" s="15">
        <f>$AM$36</f>
        <v>0</v>
      </c>
      <c r="F16" s="13">
        <f>$Q$35</f>
        <v>3</v>
      </c>
      <c r="G16" s="14" t="s">
        <v>17</v>
      </c>
      <c r="H16" s="15">
        <f>$O$35</f>
        <v>0</v>
      </c>
      <c r="I16" s="13">
        <f>$AO$28</f>
        <v>3</v>
      </c>
      <c r="J16" s="14" t="s">
        <v>17</v>
      </c>
      <c r="K16" s="15">
        <f>$AM$28</f>
        <v>1</v>
      </c>
      <c r="L16" s="13">
        <f>$Q$29</f>
        <v>3</v>
      </c>
      <c r="M16" s="14" t="s">
        <v>17</v>
      </c>
      <c r="N16" s="15">
        <f>$O$29</f>
        <v>0</v>
      </c>
      <c r="O16" s="13">
        <f>$Q$55</f>
        <v>3</v>
      </c>
      <c r="P16" s="14" t="s">
        <v>17</v>
      </c>
      <c r="Q16" s="15">
        <f>$O$55</f>
        <v>2</v>
      </c>
      <c r="R16" s="13">
        <f>$AO$51</f>
        <v>0</v>
      </c>
      <c r="S16" s="14" t="s">
        <v>17</v>
      </c>
      <c r="T16" s="15">
        <f>$AM$51</f>
        <v>3</v>
      </c>
      <c r="U16" s="163"/>
      <c r="V16" s="169"/>
      <c r="W16" s="165"/>
      <c r="X16" s="13">
        <f>$AM$44</f>
        <v>3</v>
      </c>
      <c r="Y16" s="14" t="s">
        <v>17</v>
      </c>
      <c r="Z16" s="15">
        <f>$AO$44</f>
        <v>0</v>
      </c>
      <c r="AA16" s="13">
        <f>$O$41</f>
        <v>0</v>
      </c>
      <c r="AB16" s="14" t="s">
        <v>17</v>
      </c>
      <c r="AC16" s="15">
        <f>$Q$41</f>
        <v>0</v>
      </c>
      <c r="AD16" s="13">
        <f>$O$47</f>
        <v>1</v>
      </c>
      <c r="AE16" s="14" t="s">
        <v>17</v>
      </c>
      <c r="AF16" s="15">
        <f>$Q$47</f>
        <v>3</v>
      </c>
      <c r="AG16" s="28">
        <f>SUM(AD17,AA17,X17,R17,O17,L17,I17,F17,C17)</f>
        <v>5</v>
      </c>
      <c r="AH16" s="14" t="s">
        <v>17</v>
      </c>
      <c r="AI16" s="29">
        <f>SUM(AF17,AC17,Z17,T17,Q17,N17,K17,H17,E17)</f>
        <v>2</v>
      </c>
      <c r="AJ16" s="18">
        <f>SUM(AD16,AA16,X16,R16,O16,L16,I16,F16,C16)</f>
        <v>16</v>
      </c>
      <c r="AK16" s="14" t="s">
        <v>17</v>
      </c>
      <c r="AL16" s="17">
        <f>SUM(AF16,AC16,Z16,T16,Q16,N16,K16,H16,E16)</f>
        <v>9</v>
      </c>
      <c r="AM16" s="433"/>
      <c r="AN16" s="434"/>
      <c r="AO16" s="435"/>
    </row>
    <row r="17" spans="1:41" ht="13.5" customHeight="1" thickBot="1">
      <c r="A17" s="19"/>
      <c r="B17" s="162" t="s">
        <v>85</v>
      </c>
      <c r="C17" s="20">
        <f>IF(C16=3,1,0)</f>
        <v>0</v>
      </c>
      <c r="D17" s="23"/>
      <c r="E17" s="23">
        <f>IF(E16=3,1,0)</f>
        <v>0</v>
      </c>
      <c r="F17" s="20">
        <f>IF(F16=3,1,0)</f>
        <v>1</v>
      </c>
      <c r="G17" s="23"/>
      <c r="H17" s="23">
        <f>IF(H16=3,1,0)</f>
        <v>0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1</v>
      </c>
      <c r="P17" s="23"/>
      <c r="Q17" s="23">
        <f>IF(Q16=3,1,0)</f>
        <v>0</v>
      </c>
      <c r="R17" s="20">
        <f>IF(R16=3,1,0)</f>
        <v>0</v>
      </c>
      <c r="S17" s="23"/>
      <c r="T17" s="23">
        <f>IF(T16=3,1,0)</f>
        <v>1</v>
      </c>
      <c r="U17" s="166"/>
      <c r="V17" s="170"/>
      <c r="W17" s="168"/>
      <c r="X17" s="20">
        <f>IF(X16=3,1,0)</f>
        <v>1</v>
      </c>
      <c r="Y17" s="23"/>
      <c r="Z17" s="23">
        <f>IF(Z16=3,1,0)</f>
        <v>0</v>
      </c>
      <c r="AA17" s="20">
        <f>IF(AA16=3,1,0)</f>
        <v>0</v>
      </c>
      <c r="AB17" s="23"/>
      <c r="AC17" s="23">
        <f>IF(AC16=3,1,0)</f>
        <v>0</v>
      </c>
      <c r="AD17" s="20">
        <f>IF(AD16=3,1,0)</f>
        <v>0</v>
      </c>
      <c r="AE17" s="23"/>
      <c r="AF17" s="23">
        <f>IF(AF16=3,1,0)</f>
        <v>1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137</v>
      </c>
      <c r="C18" s="13">
        <f>$Q$34</f>
        <v>0</v>
      </c>
      <c r="D18" s="14" t="s">
        <v>17</v>
      </c>
      <c r="E18" s="15">
        <f>$O$34</f>
        <v>0</v>
      </c>
      <c r="F18" s="13">
        <f>$AO$29</f>
        <v>3</v>
      </c>
      <c r="G18" s="14" t="s">
        <v>17</v>
      </c>
      <c r="H18" s="15">
        <f>$AM$29</f>
        <v>0</v>
      </c>
      <c r="I18" s="13">
        <f>$Q$28</f>
        <v>0</v>
      </c>
      <c r="J18" s="14" t="s">
        <v>17</v>
      </c>
      <c r="K18" s="15">
        <f>$O$28</f>
        <v>3</v>
      </c>
      <c r="L18" s="13">
        <f>$Q$56</f>
        <v>0</v>
      </c>
      <c r="M18" s="14" t="s">
        <v>17</v>
      </c>
      <c r="N18" s="15">
        <f>$O$56</f>
        <v>3</v>
      </c>
      <c r="O18" s="13">
        <f>$AO$50</f>
        <v>1</v>
      </c>
      <c r="P18" s="14" t="s">
        <v>17</v>
      </c>
      <c r="Q18" s="15">
        <f>$AM$50</f>
        <v>3</v>
      </c>
      <c r="R18" s="13">
        <f>$Q$48</f>
        <v>0</v>
      </c>
      <c r="S18" s="14" t="s">
        <v>17</v>
      </c>
      <c r="T18" s="15">
        <f>$O$48</f>
        <v>3</v>
      </c>
      <c r="U18" s="13">
        <f>$AO$44</f>
        <v>0</v>
      </c>
      <c r="V18" s="14" t="s">
        <v>17</v>
      </c>
      <c r="W18" s="15">
        <f>$AM$44</f>
        <v>3</v>
      </c>
      <c r="X18" s="163"/>
      <c r="Y18" s="169"/>
      <c r="Z18" s="165"/>
      <c r="AA18" s="13">
        <f>$AM$37</f>
        <v>0</v>
      </c>
      <c r="AB18" s="14" t="s">
        <v>17</v>
      </c>
      <c r="AC18" s="15">
        <f>$AO$37</f>
        <v>0</v>
      </c>
      <c r="AD18" s="13">
        <f>$O$40</f>
        <v>3</v>
      </c>
      <c r="AE18" s="14" t="s">
        <v>17</v>
      </c>
      <c r="AF18" s="15">
        <f>$Q$40</f>
        <v>1</v>
      </c>
      <c r="AG18" s="28">
        <f>SUM(AD19,AA19,U19,R19,O19,L19,I19,F19,C19)</f>
        <v>2</v>
      </c>
      <c r="AH18" s="14" t="s">
        <v>17</v>
      </c>
      <c r="AI18" s="29">
        <f>SUM(AF19,AC19,W19,T19,Q19,N19,K19,H19,E19)</f>
        <v>5</v>
      </c>
      <c r="AJ18" s="18">
        <f>SUM(AD18,AA18,U18,R18,O18,L18,I18,F18,C18)</f>
        <v>7</v>
      </c>
      <c r="AK18" s="14" t="s">
        <v>17</v>
      </c>
      <c r="AL18" s="17">
        <f>SUM(AF18,AC18,W18,T18,Q18,N18,K18,H18,E18)</f>
        <v>16</v>
      </c>
      <c r="AM18" s="433"/>
      <c r="AN18" s="434"/>
      <c r="AO18" s="435"/>
    </row>
    <row r="19" spans="1:41" ht="13.5" customHeight="1" thickBot="1">
      <c r="A19" s="19"/>
      <c r="B19" s="162" t="s">
        <v>98</v>
      </c>
      <c r="C19" s="20">
        <f>IF(C18=3,1,0)</f>
        <v>0</v>
      </c>
      <c r="D19" s="23"/>
      <c r="E19" s="23">
        <f>IF(E18=3,1,0)</f>
        <v>0</v>
      </c>
      <c r="F19" s="20">
        <f>IF(F18=3,1,0)</f>
        <v>1</v>
      </c>
      <c r="G19" s="23"/>
      <c r="H19" s="23">
        <f>IF(H18=3,1,0)</f>
        <v>0</v>
      </c>
      <c r="I19" s="20">
        <f>IF(I18=3,1,0)</f>
        <v>0</v>
      </c>
      <c r="J19" s="23"/>
      <c r="K19" s="23">
        <f>IF(K18=3,1,0)</f>
        <v>1</v>
      </c>
      <c r="L19" s="20">
        <f>IF(L18=3,1,0)</f>
        <v>0</v>
      </c>
      <c r="M19" s="23"/>
      <c r="N19" s="23">
        <f>IF(N18=3,1,0)</f>
        <v>1</v>
      </c>
      <c r="O19" s="20">
        <f>IF(O18=3,1,0)</f>
        <v>0</v>
      </c>
      <c r="P19" s="23"/>
      <c r="Q19" s="23">
        <f>IF(Q18=3,1,0)</f>
        <v>1</v>
      </c>
      <c r="R19" s="20">
        <f>IF(R18=3,1,0)</f>
        <v>0</v>
      </c>
      <c r="S19" s="23"/>
      <c r="T19" s="23">
        <f>IF(T18=3,1,0)</f>
        <v>1</v>
      </c>
      <c r="U19" s="20">
        <f>IF(U18=3,1,0)</f>
        <v>0</v>
      </c>
      <c r="V19" s="23"/>
      <c r="W19" s="23">
        <f>IF(W18=3,1,0)</f>
        <v>1</v>
      </c>
      <c r="X19" s="166"/>
      <c r="Y19" s="170"/>
      <c r="Z19" s="168"/>
      <c r="AA19" s="20">
        <f>IF(AA18=3,1,0)</f>
        <v>0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/>
      <c r="C20" s="13">
        <f>$AO$30</f>
        <v>0</v>
      </c>
      <c r="D20" s="14" t="s">
        <v>17</v>
      </c>
      <c r="E20" s="15">
        <f>$AM$30</f>
        <v>0</v>
      </c>
      <c r="F20" s="13">
        <f>$Q$27</f>
        <v>0</v>
      </c>
      <c r="G20" s="14" t="s">
        <v>17</v>
      </c>
      <c r="H20" s="15">
        <f>$O$27</f>
        <v>0</v>
      </c>
      <c r="I20" s="13">
        <f>$Q$57</f>
        <v>0</v>
      </c>
      <c r="J20" s="14" t="s">
        <v>17</v>
      </c>
      <c r="K20" s="15">
        <f>$O$57</f>
        <v>0</v>
      </c>
      <c r="L20" s="13">
        <f>$AO$49</f>
        <v>0</v>
      </c>
      <c r="M20" s="14" t="s">
        <v>17</v>
      </c>
      <c r="N20" s="15">
        <f>$AM$49</f>
        <v>0</v>
      </c>
      <c r="O20" s="13">
        <f>$Q$49</f>
        <v>0</v>
      </c>
      <c r="P20" s="14" t="s">
        <v>17</v>
      </c>
      <c r="Q20" s="15">
        <f>$O$49</f>
        <v>0</v>
      </c>
      <c r="R20" s="13">
        <f>$AO$43</f>
        <v>0</v>
      </c>
      <c r="S20" s="14" t="s">
        <v>17</v>
      </c>
      <c r="T20" s="15">
        <f>$AM$43</f>
        <v>0</v>
      </c>
      <c r="U20" s="13">
        <f>$Q$41</f>
        <v>0</v>
      </c>
      <c r="V20" s="14" t="s">
        <v>17</v>
      </c>
      <c r="W20" s="15">
        <f>$O$41</f>
        <v>0</v>
      </c>
      <c r="X20" s="13">
        <f>$AO$37</f>
        <v>0</v>
      </c>
      <c r="Y20" s="14" t="s">
        <v>17</v>
      </c>
      <c r="Z20" s="15">
        <f>$AM$37</f>
        <v>0</v>
      </c>
      <c r="AA20" s="163"/>
      <c r="AB20" s="169"/>
      <c r="AC20" s="165"/>
      <c r="AD20" s="13">
        <f>$O$33</f>
        <v>0</v>
      </c>
      <c r="AE20" s="14" t="s">
        <v>17</v>
      </c>
      <c r="AF20" s="15">
        <f>$Q$33</f>
        <v>0</v>
      </c>
      <c r="AG20" s="28">
        <f>SUM(AD21,X21,U21,R21,O21,L21,I21,F21,C21)</f>
        <v>0</v>
      </c>
      <c r="AH20" s="14" t="s">
        <v>17</v>
      </c>
      <c r="AI20" s="29">
        <f>SUM(AF21,Z21,W21,T21,Q21,N21,K21,H21,E21)</f>
        <v>0</v>
      </c>
      <c r="AJ20" s="18">
        <f>SUM(AD20,X20,U20,R20,O20,L20,I20,F20,C20)</f>
        <v>0</v>
      </c>
      <c r="AK20" s="14" t="s">
        <v>17</v>
      </c>
      <c r="AL20" s="17">
        <f>SUM(AF20,Z20,W20,T20,Q20,N20,K20,H20,E20)</f>
        <v>0</v>
      </c>
      <c r="AM20" s="433"/>
      <c r="AN20" s="434"/>
      <c r="AO20" s="435"/>
    </row>
    <row r="21" spans="1:41" ht="13.5" customHeight="1" thickBot="1">
      <c r="A21" s="19"/>
      <c r="B21" s="162"/>
      <c r="C21" s="20">
        <f>IF(C20=3,1,0)</f>
        <v>0</v>
      </c>
      <c r="D21" s="23"/>
      <c r="E21" s="23">
        <f>IF(E20=3,1,0)</f>
        <v>0</v>
      </c>
      <c r="F21" s="20">
        <f>IF(F20=3,1,0)</f>
        <v>0</v>
      </c>
      <c r="G21" s="23"/>
      <c r="H21" s="23">
        <f>IF(H20=3,1,0)</f>
        <v>0</v>
      </c>
      <c r="I21" s="20">
        <f>IF(I20=3,1,0)</f>
        <v>0</v>
      </c>
      <c r="J21" s="23"/>
      <c r="K21" s="23">
        <f>IF(K20=3,1,0)</f>
        <v>0</v>
      </c>
      <c r="L21" s="20">
        <f>IF(L20=3,1,0)</f>
        <v>0</v>
      </c>
      <c r="M21" s="23"/>
      <c r="N21" s="23">
        <f>IF(N20=3,1,0)</f>
        <v>0</v>
      </c>
      <c r="O21" s="20">
        <f>IF(O20=3,1,0)</f>
        <v>0</v>
      </c>
      <c r="P21" s="23"/>
      <c r="Q21" s="23">
        <f>IF(Q20=3,1,0)</f>
        <v>0</v>
      </c>
      <c r="R21" s="20">
        <f>IF(R20=3,1,0)</f>
        <v>0</v>
      </c>
      <c r="S21" s="23">
        <f>IF(S20=3,1,0)</f>
        <v>0</v>
      </c>
      <c r="T21" s="23">
        <f>IF(T20=3,1,0)</f>
        <v>0</v>
      </c>
      <c r="U21" s="20">
        <f>IF(U20=3,1,0)</f>
        <v>0</v>
      </c>
      <c r="V21" s="23"/>
      <c r="W21" s="23">
        <f>IF(W20=3,1,0)</f>
        <v>0</v>
      </c>
      <c r="X21" s="20">
        <f>IF(X20=3,1,0)</f>
        <v>0</v>
      </c>
      <c r="Y21" s="23"/>
      <c r="Z21" s="23">
        <f>IF(Z20=3,1,0)</f>
        <v>0</v>
      </c>
      <c r="AA21" s="166"/>
      <c r="AB21" s="170"/>
      <c r="AC21" s="168"/>
      <c r="AD21" s="20">
        <f>IF(AD20=3,1,0)</f>
        <v>0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149</v>
      </c>
      <c r="C22" s="13">
        <f>$Q$26</f>
        <v>0</v>
      </c>
      <c r="D22" s="14" t="s">
        <v>17</v>
      </c>
      <c r="E22" s="15">
        <f>$O$26</f>
        <v>0</v>
      </c>
      <c r="F22" s="13">
        <f>$AO$47</f>
        <v>3</v>
      </c>
      <c r="G22" s="14" t="s">
        <v>17</v>
      </c>
      <c r="H22" s="15">
        <f>$AM$47</f>
        <v>1</v>
      </c>
      <c r="I22" s="13">
        <f>$AO$40</f>
        <v>0</v>
      </c>
      <c r="J22" s="14" t="s">
        <v>17</v>
      </c>
      <c r="K22" s="15">
        <f>$AM$40</f>
        <v>3</v>
      </c>
      <c r="L22" s="13">
        <f>$AO$33</f>
        <v>2</v>
      </c>
      <c r="M22" s="14" t="s">
        <v>17</v>
      </c>
      <c r="N22" s="15">
        <f>$AM$33</f>
        <v>3</v>
      </c>
      <c r="O22" s="13">
        <f>$AO$26</f>
        <v>1</v>
      </c>
      <c r="P22" s="14" t="s">
        <v>17</v>
      </c>
      <c r="Q22" s="15">
        <f>$AM$26</f>
        <v>3</v>
      </c>
      <c r="R22" s="13">
        <f>$Q$54</f>
        <v>0</v>
      </c>
      <c r="S22" s="14" t="s">
        <v>17</v>
      </c>
      <c r="T22" s="15">
        <f>$O$54</f>
        <v>3</v>
      </c>
      <c r="U22" s="13">
        <f>$Q$47</f>
        <v>3</v>
      </c>
      <c r="V22" s="14" t="s">
        <v>17</v>
      </c>
      <c r="W22" s="15">
        <f>$O$47</f>
        <v>1</v>
      </c>
      <c r="X22" s="13">
        <f>$Q$40</f>
        <v>1</v>
      </c>
      <c r="Y22" s="14" t="s">
        <v>17</v>
      </c>
      <c r="Z22" s="15">
        <f>$O$40</f>
        <v>3</v>
      </c>
      <c r="AA22" s="13">
        <f>$Q$33</f>
        <v>0</v>
      </c>
      <c r="AB22" s="14" t="s">
        <v>17</v>
      </c>
      <c r="AC22" s="15">
        <f>$O$33</f>
        <v>0</v>
      </c>
      <c r="AD22" s="163"/>
      <c r="AE22" s="169"/>
      <c r="AF22" s="165"/>
      <c r="AG22" s="28">
        <f>SUM(AA23,X23,U23,R23,O23,L23,I23,F23,C23)</f>
        <v>2</v>
      </c>
      <c r="AH22" s="14" t="s">
        <v>17</v>
      </c>
      <c r="AI22" s="29">
        <f>SUM(AC23,Z23,W23,T23,Q23,N23,K23,H23,E23)</f>
        <v>5</v>
      </c>
      <c r="AJ22" s="18">
        <f>SUM(AA22,X22,U22,R22,O22,L22,I22,F22,C22)</f>
        <v>10</v>
      </c>
      <c r="AK22" s="14" t="s">
        <v>17</v>
      </c>
      <c r="AL22" s="17">
        <f>SUM(AC22,Z22,W22,T22,Q22,N22,K22,H22,E22)</f>
        <v>17</v>
      </c>
      <c r="AM22" s="433"/>
      <c r="AN22" s="434"/>
      <c r="AO22" s="435"/>
    </row>
    <row r="23" spans="1:144" s="35" customFormat="1" ht="13.5" customHeight="1" thickBot="1">
      <c r="A23" s="19"/>
      <c r="B23" s="162" t="s">
        <v>150</v>
      </c>
      <c r="C23" s="23">
        <f>IF(C22=3,1,0)</f>
        <v>0</v>
      </c>
      <c r="D23" s="23"/>
      <c r="E23" s="23">
        <f>IF(E22=3,1,0)</f>
        <v>0</v>
      </c>
      <c r="F23" s="20">
        <f>IF(F22=3,1,0)</f>
        <v>1</v>
      </c>
      <c r="G23" s="23"/>
      <c r="H23" s="23">
        <f>IF(H22=3,1,0)</f>
        <v>0</v>
      </c>
      <c r="I23" s="20">
        <f>IF(I22=3,1,0)</f>
        <v>0</v>
      </c>
      <c r="J23" s="23"/>
      <c r="K23" s="23">
        <f>IF(K22=3,1,0)</f>
        <v>1</v>
      </c>
      <c r="L23" s="20">
        <f>IF(L22=3,1,0)</f>
        <v>0</v>
      </c>
      <c r="M23" s="23"/>
      <c r="N23" s="23">
        <f>IF(N22=3,1,0)</f>
        <v>1</v>
      </c>
      <c r="O23" s="20">
        <f>IF(O22=3,1,0)</f>
        <v>0</v>
      </c>
      <c r="P23" s="23"/>
      <c r="Q23" s="23">
        <f>IF(Q22=3,1,0)</f>
        <v>1</v>
      </c>
      <c r="R23" s="20">
        <f>IF(R22=3,1,0)</f>
        <v>0</v>
      </c>
      <c r="S23" s="23"/>
      <c r="T23" s="23">
        <f>IF(T22=3,1,0)</f>
        <v>1</v>
      </c>
      <c r="U23" s="20">
        <f>IF(U22=3,1,0)</f>
        <v>1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0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28</v>
      </c>
      <c r="AH24" s="38" t="s">
        <v>17</v>
      </c>
      <c r="AI24" s="39">
        <f>SUM(AI22,AI20,AI18,AI16,AI14,AI12,AI10,AI8,AI6,AI4)</f>
        <v>28</v>
      </c>
      <c r="AJ24" s="40">
        <f>SUM(AJ22,AJ20,AJ18,AJ16,AJ14,AJ12,AJ10,AJ8,AJ6,AJ4)</f>
        <v>98</v>
      </c>
      <c r="AK24" s="38" t="s">
        <v>17</v>
      </c>
      <c r="AL24" s="41">
        <f>SUM(AL22,AL20,AL18,AL16,AL14,AL12,AL10,AL8,AL6,AL4)</f>
        <v>98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 </v>
      </c>
      <c r="C26" s="46"/>
      <c r="D26" s="47" t="s">
        <v>0</v>
      </c>
      <c r="E26" s="48"/>
      <c r="F26" s="49" t="str">
        <f>+B22</f>
        <v>Schaffner, Leo</v>
      </c>
      <c r="G26" s="50"/>
      <c r="H26" s="50"/>
      <c r="I26" s="50"/>
      <c r="J26" s="50"/>
      <c r="K26" s="50"/>
      <c r="L26" s="50"/>
      <c r="M26" s="50"/>
      <c r="N26" s="50"/>
      <c r="O26" s="120"/>
      <c r="P26" s="51" t="s">
        <v>17</v>
      </c>
      <c r="Q26" s="129"/>
      <c r="R26" s="73" t="s">
        <v>57</v>
      </c>
      <c r="S26" s="83"/>
      <c r="T26" s="74"/>
      <c r="U26" s="49" t="str">
        <f>+B12</f>
        <v>Winter, Boris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Schaffner, Leo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1</v>
      </c>
    </row>
    <row r="27" spans="1:41" s="3" customFormat="1" ht="13.5" customHeight="1">
      <c r="A27" s="54" t="s">
        <v>22</v>
      </c>
      <c r="B27" s="107" t="str">
        <f>+B6</f>
        <v>Müller, Andreas</v>
      </c>
      <c r="C27" s="55"/>
      <c r="D27" s="56" t="s">
        <v>0</v>
      </c>
      <c r="E27" s="55"/>
      <c r="F27" s="57">
        <f>+B20</f>
        <v>0</v>
      </c>
      <c r="G27" s="58"/>
      <c r="H27" s="58"/>
      <c r="I27" s="58"/>
      <c r="J27" s="58"/>
      <c r="K27" s="58"/>
      <c r="L27" s="58"/>
      <c r="M27" s="58"/>
      <c r="N27" s="58"/>
      <c r="O27" s="121"/>
      <c r="P27" s="59" t="s">
        <v>17</v>
      </c>
      <c r="Q27" s="178"/>
      <c r="R27" s="75" t="s">
        <v>59</v>
      </c>
      <c r="S27" s="84"/>
      <c r="T27" s="77"/>
      <c r="U27" s="57" t="str">
        <f>+B10</f>
        <v>Klawitter, Moritz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Leitner, Timo</v>
      </c>
      <c r="AH27" s="58"/>
      <c r="AI27" s="58"/>
      <c r="AJ27" s="58"/>
      <c r="AK27" s="58"/>
      <c r="AL27" s="58"/>
      <c r="AM27" s="127">
        <v>0</v>
      </c>
      <c r="AN27" s="59" t="s">
        <v>17</v>
      </c>
      <c r="AO27" s="180">
        <v>3</v>
      </c>
    </row>
    <row r="28" spans="1:41" s="3" customFormat="1" ht="13.5" customHeight="1">
      <c r="A28" s="54" t="s">
        <v>24</v>
      </c>
      <c r="B28" s="107" t="str">
        <f>+B8</f>
        <v>Fantaguzzi, Gianni</v>
      </c>
      <c r="C28" s="55"/>
      <c r="D28" s="56" t="s">
        <v>0</v>
      </c>
      <c r="E28" s="55"/>
      <c r="F28" s="57" t="str">
        <f>+B18</f>
        <v>Masson, Sven</v>
      </c>
      <c r="G28" s="58"/>
      <c r="H28" s="58"/>
      <c r="I28" s="58"/>
      <c r="J28" s="58"/>
      <c r="K28" s="58"/>
      <c r="L28" s="58"/>
      <c r="M28" s="58"/>
      <c r="N28" s="58"/>
      <c r="O28" s="121">
        <v>3</v>
      </c>
      <c r="P28" s="59" t="s">
        <v>17</v>
      </c>
      <c r="Q28" s="178">
        <v>0</v>
      </c>
      <c r="R28" s="75" t="s">
        <v>61</v>
      </c>
      <c r="S28" s="84"/>
      <c r="T28" s="77"/>
      <c r="U28" s="57" t="str">
        <f>+B8</f>
        <v>Fantaguzzi, Gianni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Richardt, Artur</v>
      </c>
      <c r="AH28" s="58"/>
      <c r="AI28" s="58"/>
      <c r="AJ28" s="58"/>
      <c r="AK28" s="58"/>
      <c r="AL28" s="58"/>
      <c r="AM28" s="127">
        <v>1</v>
      </c>
      <c r="AN28" s="59" t="s">
        <v>17</v>
      </c>
      <c r="AO28" s="180">
        <v>3</v>
      </c>
    </row>
    <row r="29" spans="1:41" s="3" customFormat="1" ht="13.5" customHeight="1">
      <c r="A29" s="54" t="s">
        <v>26</v>
      </c>
      <c r="B29" s="107" t="str">
        <f>+B10</f>
        <v>Klawitter, Moritz</v>
      </c>
      <c r="C29" s="55"/>
      <c r="D29" s="56" t="s">
        <v>0</v>
      </c>
      <c r="E29" s="55"/>
      <c r="F29" s="57" t="str">
        <f>+B16</f>
        <v>Richardt, Artur</v>
      </c>
      <c r="G29" s="58"/>
      <c r="H29" s="58"/>
      <c r="I29" s="58"/>
      <c r="J29" s="58"/>
      <c r="K29" s="58"/>
      <c r="L29" s="58"/>
      <c r="M29" s="58"/>
      <c r="N29" s="58"/>
      <c r="O29" s="121">
        <v>0</v>
      </c>
      <c r="P29" s="59" t="s">
        <v>17</v>
      </c>
      <c r="Q29" s="178">
        <v>3</v>
      </c>
      <c r="R29" s="75" t="s">
        <v>63</v>
      </c>
      <c r="S29" s="84"/>
      <c r="T29" s="77"/>
      <c r="U29" s="57" t="str">
        <f>+B6</f>
        <v>Müller, Andreas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Masson, Sven</v>
      </c>
      <c r="AH29" s="58"/>
      <c r="AI29" s="58"/>
      <c r="AJ29" s="58"/>
      <c r="AK29" s="58"/>
      <c r="AL29" s="58"/>
      <c r="AM29" s="127">
        <v>0</v>
      </c>
      <c r="AN29" s="59" t="s">
        <v>17</v>
      </c>
      <c r="AO29" s="180">
        <v>3</v>
      </c>
    </row>
    <row r="30" spans="1:41" s="3" customFormat="1" ht="13.5" customHeight="1" thickBot="1">
      <c r="A30" s="63" t="s">
        <v>28</v>
      </c>
      <c r="B30" s="108" t="str">
        <f>+B12</f>
        <v>Winter, Boris</v>
      </c>
      <c r="C30" s="64"/>
      <c r="D30" s="65" t="s">
        <v>0</v>
      </c>
      <c r="E30" s="64"/>
      <c r="F30" s="66" t="str">
        <f>+B14</f>
        <v>Leitner, Timo</v>
      </c>
      <c r="G30" s="67"/>
      <c r="H30" s="67"/>
      <c r="I30" s="67"/>
      <c r="J30" s="67"/>
      <c r="K30" s="67"/>
      <c r="L30" s="67"/>
      <c r="M30" s="67"/>
      <c r="N30" s="67"/>
      <c r="O30" s="122">
        <v>1</v>
      </c>
      <c r="P30" s="68" t="s">
        <v>17</v>
      </c>
      <c r="Q30" s="179">
        <v>3</v>
      </c>
      <c r="R30" s="78" t="s">
        <v>65</v>
      </c>
      <c r="S30" s="85"/>
      <c r="T30" s="79"/>
      <c r="U30" s="66" t="str">
        <f>+B4</f>
        <v> 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>
        <f>+B20</f>
        <v>0</v>
      </c>
      <c r="AH30" s="67"/>
      <c r="AI30" s="67"/>
      <c r="AJ30" s="67"/>
      <c r="AK30" s="67"/>
      <c r="AL30" s="67"/>
      <c r="AM30" s="128"/>
      <c r="AN30" s="68" t="s">
        <v>17</v>
      </c>
      <c r="AO30" s="181"/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>
        <f>+B20</f>
        <v>0</v>
      </c>
      <c r="C33" s="50"/>
      <c r="D33" s="52" t="s">
        <v>0</v>
      </c>
      <c r="E33" s="50"/>
      <c r="F33" s="49" t="str">
        <f>+B22</f>
        <v>Schaffner, Leo</v>
      </c>
      <c r="G33" s="50"/>
      <c r="H33" s="50"/>
      <c r="I33" s="50"/>
      <c r="J33" s="50"/>
      <c r="K33" s="50"/>
      <c r="L33" s="50"/>
      <c r="M33" s="50"/>
      <c r="N33" s="50"/>
      <c r="O33" s="126"/>
      <c r="P33" s="51" t="s">
        <v>17</v>
      </c>
      <c r="Q33" s="134"/>
      <c r="R33" s="73" t="s">
        <v>33</v>
      </c>
      <c r="S33" s="50"/>
      <c r="T33" s="74"/>
      <c r="U33" s="49" t="str">
        <f>+B10</f>
        <v>Klawitter, Moritz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Schaffner, Leo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2</v>
      </c>
    </row>
    <row r="34" spans="1:41" s="3" customFormat="1" ht="13.5" customHeight="1">
      <c r="A34" s="184" t="s">
        <v>47</v>
      </c>
      <c r="B34" s="110" t="str">
        <f>+B4</f>
        <v> </v>
      </c>
      <c r="C34" s="76"/>
      <c r="D34" s="111" t="s">
        <v>0</v>
      </c>
      <c r="E34" s="76"/>
      <c r="F34" s="103" t="str">
        <f>+B18</f>
        <v>Masson, Sven</v>
      </c>
      <c r="G34" s="76"/>
      <c r="H34" s="76"/>
      <c r="I34" s="76"/>
      <c r="J34" s="76"/>
      <c r="K34" s="76"/>
      <c r="L34" s="76"/>
      <c r="M34" s="76"/>
      <c r="N34" s="76"/>
      <c r="O34" s="132"/>
      <c r="P34" s="104" t="s">
        <v>17</v>
      </c>
      <c r="Q34" s="135"/>
      <c r="R34" s="75" t="s">
        <v>35</v>
      </c>
      <c r="S34" s="76"/>
      <c r="T34" s="77"/>
      <c r="U34" s="57" t="str">
        <f>+B8</f>
        <v>Fantaguzzi, Gianni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Winter, Boris</v>
      </c>
      <c r="AH34" s="58"/>
      <c r="AI34" s="58"/>
      <c r="AJ34" s="58"/>
      <c r="AK34" s="58"/>
      <c r="AL34" s="58"/>
      <c r="AM34" s="127">
        <v>3</v>
      </c>
      <c r="AN34" s="59" t="s">
        <v>17</v>
      </c>
      <c r="AO34" s="180">
        <v>0</v>
      </c>
    </row>
    <row r="35" spans="1:41" s="3" customFormat="1" ht="13.5" customHeight="1">
      <c r="A35" s="184" t="s">
        <v>49</v>
      </c>
      <c r="B35" s="110" t="str">
        <f>+B6</f>
        <v>Müller, Andreas</v>
      </c>
      <c r="C35" s="76"/>
      <c r="D35" s="111" t="s">
        <v>0</v>
      </c>
      <c r="E35" s="76"/>
      <c r="F35" s="103" t="str">
        <f>+B16</f>
        <v>Richardt, Artur</v>
      </c>
      <c r="G35" s="76"/>
      <c r="H35" s="76"/>
      <c r="I35" s="76"/>
      <c r="J35" s="76"/>
      <c r="K35" s="76"/>
      <c r="L35" s="76"/>
      <c r="M35" s="76"/>
      <c r="N35" s="76"/>
      <c r="O35" s="132">
        <v>0</v>
      </c>
      <c r="P35" s="104" t="s">
        <v>17</v>
      </c>
      <c r="Q35" s="135">
        <v>3</v>
      </c>
      <c r="R35" s="75" t="s">
        <v>37</v>
      </c>
      <c r="S35" s="76"/>
      <c r="T35" s="77"/>
      <c r="U35" s="57" t="str">
        <f>+B6</f>
        <v>Müller, Andreas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Leitner, Timo</v>
      </c>
      <c r="AH35" s="58"/>
      <c r="AI35" s="58"/>
      <c r="AJ35" s="58"/>
      <c r="AK35" s="58"/>
      <c r="AL35" s="58"/>
      <c r="AM35" s="127">
        <v>1</v>
      </c>
      <c r="AN35" s="59" t="s">
        <v>17</v>
      </c>
      <c r="AO35" s="180">
        <v>3</v>
      </c>
    </row>
    <row r="36" spans="1:41" s="3" customFormat="1" ht="13.5" customHeight="1">
      <c r="A36" s="184" t="s">
        <v>51</v>
      </c>
      <c r="B36" s="110" t="str">
        <f>+B8</f>
        <v>Fantaguzzi, Gianni</v>
      </c>
      <c r="C36" s="76"/>
      <c r="D36" s="111" t="s">
        <v>0</v>
      </c>
      <c r="E36" s="76"/>
      <c r="F36" s="103" t="str">
        <f>+B14</f>
        <v>Leitner, Timo</v>
      </c>
      <c r="G36" s="76"/>
      <c r="H36" s="76"/>
      <c r="I36" s="76"/>
      <c r="J36" s="76"/>
      <c r="K36" s="76"/>
      <c r="L36" s="76"/>
      <c r="M36" s="76"/>
      <c r="N36" s="76"/>
      <c r="O36" s="132">
        <v>0</v>
      </c>
      <c r="P36" s="104" t="s">
        <v>17</v>
      </c>
      <c r="Q36" s="135">
        <v>3</v>
      </c>
      <c r="R36" s="75" t="s">
        <v>39</v>
      </c>
      <c r="S36" s="76"/>
      <c r="T36" s="77"/>
      <c r="U36" s="57" t="str">
        <f>+B4</f>
        <v> 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Richardt, Artur</v>
      </c>
      <c r="AH36" s="58"/>
      <c r="AI36" s="58"/>
      <c r="AJ36" s="58"/>
      <c r="AK36" s="58"/>
      <c r="AL36" s="58"/>
      <c r="AM36" s="127"/>
      <c r="AN36" s="59" t="s">
        <v>17</v>
      </c>
      <c r="AO36" s="180"/>
    </row>
    <row r="37" spans="1:41" s="3" customFormat="1" ht="13.5" customHeight="1" thickBot="1">
      <c r="A37" s="185" t="s">
        <v>53</v>
      </c>
      <c r="B37" s="112" t="str">
        <f>+B10</f>
        <v>Klawitter, Moritz</v>
      </c>
      <c r="C37" s="43"/>
      <c r="D37" s="26" t="s">
        <v>0</v>
      </c>
      <c r="E37" s="43"/>
      <c r="F37" s="113" t="str">
        <f>+B12</f>
        <v>Winter, Boris</v>
      </c>
      <c r="G37" s="43"/>
      <c r="H37" s="43"/>
      <c r="I37" s="43"/>
      <c r="J37" s="43"/>
      <c r="K37" s="43"/>
      <c r="L37" s="43"/>
      <c r="M37" s="43"/>
      <c r="N37" s="43"/>
      <c r="O37" s="133">
        <v>0</v>
      </c>
      <c r="P37" s="33" t="s">
        <v>17</v>
      </c>
      <c r="Q37" s="136">
        <v>3</v>
      </c>
      <c r="R37" s="78" t="s">
        <v>41</v>
      </c>
      <c r="S37" s="43"/>
      <c r="T37" s="79"/>
      <c r="U37" s="66" t="str">
        <f>+B18</f>
        <v>Masson, Sven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>
        <f>+B20</f>
        <v>0</v>
      </c>
      <c r="AH37" s="67"/>
      <c r="AI37" s="67"/>
      <c r="AJ37" s="67"/>
      <c r="AK37" s="67"/>
      <c r="AL37" s="67"/>
      <c r="AM37" s="128"/>
      <c r="AN37" s="68" t="s">
        <v>17</v>
      </c>
      <c r="AO37" s="181"/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Masson, Sven</v>
      </c>
      <c r="C40" s="50"/>
      <c r="D40" s="52" t="s">
        <v>0</v>
      </c>
      <c r="E40" s="50"/>
      <c r="F40" s="49" t="str">
        <f>+B22</f>
        <v>Schaffner, Leo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1</v>
      </c>
      <c r="R40" s="44" t="s">
        <v>67</v>
      </c>
      <c r="S40" s="76"/>
      <c r="T40" s="76"/>
      <c r="U40" s="45" t="str">
        <f>+B8</f>
        <v>Fantaguzzi, Gianni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Schaffner, Leo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0</v>
      </c>
    </row>
    <row r="41" spans="1:41" s="3" customFormat="1" ht="13.5" customHeight="1">
      <c r="A41" s="184" t="s">
        <v>23</v>
      </c>
      <c r="B41" s="110" t="str">
        <f>+B16</f>
        <v>Richardt, Artur</v>
      </c>
      <c r="C41" s="76"/>
      <c r="D41" s="111" t="s">
        <v>0</v>
      </c>
      <c r="E41" s="76"/>
      <c r="F41" s="103">
        <f>+B20</f>
        <v>0</v>
      </c>
      <c r="G41" s="76"/>
      <c r="H41" s="76"/>
      <c r="I41" s="76"/>
      <c r="J41" s="76"/>
      <c r="K41" s="76"/>
      <c r="L41" s="76"/>
      <c r="M41" s="76"/>
      <c r="N41" s="76"/>
      <c r="O41" s="132"/>
      <c r="P41" s="104" t="s">
        <v>17</v>
      </c>
      <c r="Q41" s="135"/>
      <c r="R41" s="100" t="s">
        <v>68</v>
      </c>
      <c r="S41" s="76"/>
      <c r="T41" s="76"/>
      <c r="U41" s="101" t="str">
        <f>+B6</f>
        <v>Müller, Andreas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Klawitter, Moritz</v>
      </c>
      <c r="AH41" s="76"/>
      <c r="AI41" s="76"/>
      <c r="AJ41" s="76"/>
      <c r="AK41" s="76"/>
      <c r="AL41" s="76"/>
      <c r="AM41" s="131">
        <v>1</v>
      </c>
      <c r="AN41" s="104" t="s">
        <v>17</v>
      </c>
      <c r="AO41" s="130">
        <v>3</v>
      </c>
    </row>
    <row r="42" spans="1:41" s="3" customFormat="1" ht="13.5" customHeight="1">
      <c r="A42" s="184" t="s">
        <v>25</v>
      </c>
      <c r="B42" s="110" t="str">
        <f>+B4</f>
        <v> </v>
      </c>
      <c r="C42" s="76"/>
      <c r="D42" s="111" t="s">
        <v>0</v>
      </c>
      <c r="E42" s="76"/>
      <c r="F42" s="103" t="str">
        <f>+B14</f>
        <v>Leitner, Timo</v>
      </c>
      <c r="G42" s="76"/>
      <c r="H42" s="76"/>
      <c r="I42" s="76"/>
      <c r="J42" s="76"/>
      <c r="K42" s="76"/>
      <c r="L42" s="76"/>
      <c r="M42" s="76"/>
      <c r="N42" s="76"/>
      <c r="O42" s="132"/>
      <c r="P42" s="104" t="s">
        <v>17</v>
      </c>
      <c r="Q42" s="135"/>
      <c r="R42" s="100" t="s">
        <v>69</v>
      </c>
      <c r="S42" s="76"/>
      <c r="T42" s="76"/>
      <c r="U42" s="101" t="str">
        <f>+B4</f>
        <v> 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Winter, Boris</v>
      </c>
      <c r="AH42" s="76"/>
      <c r="AI42" s="76"/>
      <c r="AJ42" s="76"/>
      <c r="AK42" s="76"/>
      <c r="AL42" s="76"/>
      <c r="AM42" s="131"/>
      <c r="AN42" s="104" t="s">
        <v>17</v>
      </c>
      <c r="AO42" s="130"/>
    </row>
    <row r="43" spans="1:41" s="3" customFormat="1" ht="13.5" customHeight="1">
      <c r="A43" s="184" t="s">
        <v>27</v>
      </c>
      <c r="B43" s="110" t="str">
        <f>+B6</f>
        <v>Müller, Andreas</v>
      </c>
      <c r="C43" s="76"/>
      <c r="D43" s="111" t="s">
        <v>0</v>
      </c>
      <c r="E43" s="76"/>
      <c r="F43" s="103" t="str">
        <f>+B12</f>
        <v>Winter, Boris</v>
      </c>
      <c r="G43" s="76"/>
      <c r="H43" s="76"/>
      <c r="I43" s="76"/>
      <c r="J43" s="76"/>
      <c r="K43" s="76"/>
      <c r="L43" s="76"/>
      <c r="M43" s="76"/>
      <c r="N43" s="76"/>
      <c r="O43" s="132">
        <v>0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Leitner, Timo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>
        <f>+B20</f>
        <v>0</v>
      </c>
      <c r="AH43" s="76"/>
      <c r="AI43" s="76"/>
      <c r="AJ43" s="76"/>
      <c r="AK43" s="76"/>
      <c r="AL43" s="76"/>
      <c r="AM43" s="131"/>
      <c r="AN43" s="104" t="s">
        <v>17</v>
      </c>
      <c r="AO43" s="130"/>
    </row>
    <row r="44" spans="1:41" s="3" customFormat="1" ht="13.5" customHeight="1" thickBot="1">
      <c r="A44" s="185" t="s">
        <v>29</v>
      </c>
      <c r="B44" s="112" t="str">
        <f>+B8</f>
        <v>Fantaguzzi, Gianni</v>
      </c>
      <c r="C44" s="43"/>
      <c r="D44" s="26" t="s">
        <v>0</v>
      </c>
      <c r="E44" s="43"/>
      <c r="F44" s="113" t="str">
        <f>+B10</f>
        <v>Klawitter, Moritz</v>
      </c>
      <c r="G44" s="43"/>
      <c r="H44" s="43"/>
      <c r="I44" s="43"/>
      <c r="J44" s="43"/>
      <c r="K44" s="43"/>
      <c r="L44" s="43"/>
      <c r="M44" s="43"/>
      <c r="N44" s="43"/>
      <c r="O44" s="133">
        <v>3</v>
      </c>
      <c r="P44" s="33" t="s">
        <v>17</v>
      </c>
      <c r="Q44" s="136">
        <v>0</v>
      </c>
      <c r="R44" s="63" t="s">
        <v>71</v>
      </c>
      <c r="S44" s="67"/>
      <c r="T44" s="67"/>
      <c r="U44" s="182" t="str">
        <f>+B16</f>
        <v>Richardt, Artur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Masson, Sven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79">
        <v>0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Richardt, Artur</v>
      </c>
      <c r="C47" s="46"/>
      <c r="D47" s="47" t="s">
        <v>0</v>
      </c>
      <c r="E47" s="48"/>
      <c r="F47" s="49" t="str">
        <f>$B$22</f>
        <v>Schaffner, Leo</v>
      </c>
      <c r="G47" s="50"/>
      <c r="H47" s="50"/>
      <c r="I47" s="50"/>
      <c r="J47" s="50"/>
      <c r="K47" s="50"/>
      <c r="L47" s="50"/>
      <c r="M47" s="50"/>
      <c r="N47" s="50"/>
      <c r="O47" s="120">
        <v>1</v>
      </c>
      <c r="P47" s="51" t="s">
        <v>17</v>
      </c>
      <c r="Q47" s="123">
        <v>3</v>
      </c>
      <c r="R47" s="44" t="s">
        <v>44</v>
      </c>
      <c r="S47" s="50"/>
      <c r="T47" s="50"/>
      <c r="U47" s="106" t="str">
        <f>+B6</f>
        <v>Müller, Andreas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Schaffner, Leo</v>
      </c>
      <c r="AH47" s="50"/>
      <c r="AI47" s="50"/>
      <c r="AJ47" s="50"/>
      <c r="AK47" s="50"/>
      <c r="AL47" s="50"/>
      <c r="AM47" s="120">
        <v>1</v>
      </c>
      <c r="AN47" s="51" t="s">
        <v>17</v>
      </c>
      <c r="AO47" s="129">
        <v>3</v>
      </c>
    </row>
    <row r="48" spans="1:41" s="3" customFormat="1" ht="13.5" customHeight="1">
      <c r="A48" s="54" t="s">
        <v>58</v>
      </c>
      <c r="B48" s="107" t="str">
        <f>+B14</f>
        <v>Leitner, Timo</v>
      </c>
      <c r="C48" s="55"/>
      <c r="D48" s="56" t="s">
        <v>0</v>
      </c>
      <c r="E48" s="55"/>
      <c r="F48" s="57" t="str">
        <f>+B18</f>
        <v>Masson, Sven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0</v>
      </c>
      <c r="R48" s="100" t="s">
        <v>46</v>
      </c>
      <c r="S48" s="76"/>
      <c r="T48" s="76"/>
      <c r="U48" s="115" t="str">
        <f>+B4</f>
        <v> 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Fantaguzzi, Gianni</v>
      </c>
      <c r="AH48" s="76"/>
      <c r="AI48" s="76"/>
      <c r="AJ48" s="76"/>
      <c r="AK48" s="76"/>
      <c r="AL48" s="76"/>
      <c r="AM48" s="131"/>
      <c r="AN48" s="104" t="s">
        <v>17</v>
      </c>
      <c r="AO48" s="130"/>
    </row>
    <row r="49" spans="1:41" s="3" customFormat="1" ht="13.5" customHeight="1">
      <c r="A49" s="54" t="s">
        <v>60</v>
      </c>
      <c r="B49" s="107" t="str">
        <f>+B12</f>
        <v>Winter, Boris</v>
      </c>
      <c r="C49" s="55"/>
      <c r="D49" s="56" t="s">
        <v>0</v>
      </c>
      <c r="E49" s="55"/>
      <c r="F49" s="57">
        <f>+B20</f>
        <v>0</v>
      </c>
      <c r="G49" s="58"/>
      <c r="H49" s="58"/>
      <c r="I49" s="58"/>
      <c r="J49" s="58"/>
      <c r="K49" s="58"/>
      <c r="L49" s="58"/>
      <c r="M49" s="58"/>
      <c r="N49" s="58"/>
      <c r="O49" s="121"/>
      <c r="P49" s="59" t="s">
        <v>17</v>
      </c>
      <c r="Q49" s="124"/>
      <c r="R49" s="100" t="s">
        <v>48</v>
      </c>
      <c r="S49" s="76"/>
      <c r="T49" s="76"/>
      <c r="U49" s="115" t="str">
        <f>+B10</f>
        <v>Klawitter, Moritz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>
        <f>+B20</f>
        <v>0</v>
      </c>
      <c r="AH49" s="76"/>
      <c r="AI49" s="76"/>
      <c r="AJ49" s="76"/>
      <c r="AK49" s="76"/>
      <c r="AL49" s="76"/>
      <c r="AM49" s="131"/>
      <c r="AN49" s="104" t="s">
        <v>17</v>
      </c>
      <c r="AO49" s="130"/>
    </row>
    <row r="50" spans="1:41" s="3" customFormat="1" ht="13.5" customHeight="1">
      <c r="A50" s="54" t="s">
        <v>62</v>
      </c>
      <c r="B50" s="107" t="str">
        <f>+B6</f>
        <v>Müller, Andreas</v>
      </c>
      <c r="C50" s="55"/>
      <c r="D50" s="56" t="s">
        <v>0</v>
      </c>
      <c r="E50" s="55"/>
      <c r="F50" s="57" t="str">
        <f>+B8</f>
        <v>Fantaguzzi, Gianni</v>
      </c>
      <c r="G50" s="58"/>
      <c r="H50" s="58"/>
      <c r="I50" s="58"/>
      <c r="J50" s="58"/>
      <c r="K50" s="58"/>
      <c r="L50" s="58"/>
      <c r="M50" s="58"/>
      <c r="N50" s="58"/>
      <c r="O50" s="121">
        <v>1</v>
      </c>
      <c r="P50" s="59" t="s">
        <v>17</v>
      </c>
      <c r="Q50" s="124">
        <v>3</v>
      </c>
      <c r="R50" s="100" t="s">
        <v>50</v>
      </c>
      <c r="S50" s="76"/>
      <c r="T50" s="76"/>
      <c r="U50" s="115" t="str">
        <f>+B12</f>
        <v>Winter, Boris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Masson, Sven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1</v>
      </c>
    </row>
    <row r="51" spans="1:41" s="3" customFormat="1" ht="13.5" customHeight="1" thickBot="1">
      <c r="A51" s="63" t="s">
        <v>64</v>
      </c>
      <c r="B51" s="108" t="str">
        <f>+B4</f>
        <v> </v>
      </c>
      <c r="C51" s="64"/>
      <c r="D51" s="65" t="s">
        <v>0</v>
      </c>
      <c r="E51" s="64"/>
      <c r="F51" s="66" t="str">
        <f>+B10</f>
        <v>Klawitter, Moritz</v>
      </c>
      <c r="G51" s="67"/>
      <c r="H51" s="67"/>
      <c r="I51" s="67"/>
      <c r="J51" s="67"/>
      <c r="K51" s="67"/>
      <c r="L51" s="67"/>
      <c r="M51" s="67"/>
      <c r="N51" s="67"/>
      <c r="O51" s="122"/>
      <c r="P51" s="68" t="s">
        <v>17</v>
      </c>
      <c r="Q51" s="125"/>
      <c r="R51" s="116" t="s">
        <v>52</v>
      </c>
      <c r="S51" s="43"/>
      <c r="T51" s="43"/>
      <c r="U51" s="117" t="str">
        <f>+B14</f>
        <v>Leitner, Timo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Richardt, Artur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0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Leitner, Timo</v>
      </c>
      <c r="C54" s="46"/>
      <c r="D54" s="47" t="s">
        <v>0</v>
      </c>
      <c r="E54" s="48"/>
      <c r="F54" s="49" t="str">
        <f>+B22</f>
        <v>Schaffner, Leo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0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Winter, Boris</v>
      </c>
      <c r="C55" s="55"/>
      <c r="D55" s="56" t="s">
        <v>0</v>
      </c>
      <c r="E55" s="55"/>
      <c r="F55" s="57" t="str">
        <f>+B16</f>
        <v>Richardt, Artur</v>
      </c>
      <c r="G55" s="58"/>
      <c r="H55" s="58"/>
      <c r="I55" s="58"/>
      <c r="J55" s="58"/>
      <c r="K55" s="58"/>
      <c r="L55" s="58"/>
      <c r="M55" s="58"/>
      <c r="N55" s="58"/>
      <c r="O55" s="121">
        <v>2</v>
      </c>
      <c r="P55" s="59" t="s">
        <v>17</v>
      </c>
      <c r="Q55" s="178">
        <v>3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Klawitter, Moritz</v>
      </c>
      <c r="C56" s="55"/>
      <c r="D56" s="56" t="s">
        <v>0</v>
      </c>
      <c r="E56" s="55"/>
      <c r="F56" s="57" t="str">
        <f>+B18</f>
        <v>Masson, Sven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8">
        <v>0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Fantaguzzi, Gianni</v>
      </c>
      <c r="C57" s="55"/>
      <c r="D57" s="56" t="s">
        <v>0</v>
      </c>
      <c r="E57" s="55"/>
      <c r="F57" s="57">
        <f>+B20</f>
        <v>0</v>
      </c>
      <c r="G57" s="58"/>
      <c r="H57" s="58"/>
      <c r="I57" s="58"/>
      <c r="J57" s="58"/>
      <c r="K57" s="58"/>
      <c r="L57" s="58"/>
      <c r="M57" s="58"/>
      <c r="N57" s="58"/>
      <c r="O57" s="121"/>
      <c r="P57" s="59" t="s">
        <v>17</v>
      </c>
      <c r="Q57" s="178"/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 </v>
      </c>
      <c r="C58" s="64"/>
      <c r="D58" s="65" t="s">
        <v>0</v>
      </c>
      <c r="E58" s="64"/>
      <c r="F58" s="66" t="str">
        <f>+B6</f>
        <v>Müller, Andreas</v>
      </c>
      <c r="G58" s="67"/>
      <c r="H58" s="67"/>
      <c r="I58" s="67"/>
      <c r="J58" s="67"/>
      <c r="K58" s="67"/>
      <c r="L58" s="67"/>
      <c r="M58" s="67"/>
      <c r="N58" s="67"/>
      <c r="O58" s="122"/>
      <c r="P58" s="68" t="s">
        <v>17</v>
      </c>
      <c r="Q58" s="179"/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U18-BI-RLT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426" t="str">
        <f>$AG$3</f>
        <v>Punkte</v>
      </c>
      <c r="AH65" s="427"/>
      <c r="AI65" s="428"/>
      <c r="AJ65" s="429" t="str">
        <f>$AJ$3</f>
        <v>Sätze</v>
      </c>
      <c r="AK65" s="427"/>
      <c r="AL65" s="428"/>
      <c r="AM65" s="89" t="str">
        <f>$AM$3</f>
        <v>Platz</v>
      </c>
      <c r="AN65" s="9"/>
      <c r="AO65" s="90"/>
    </row>
    <row r="66" spans="2:41" ht="16.5" thickBot="1">
      <c r="B66" s="150" t="str">
        <f>$B$14</f>
        <v>Leitner, Timo</v>
      </c>
      <c r="C66" s="153" t="str">
        <f>$B$15</f>
        <v>TSV Meimsheim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19</v>
      </c>
      <c r="AB66" s="146"/>
      <c r="AC66" s="146"/>
      <c r="AD66" s="146"/>
      <c r="AE66" s="147"/>
      <c r="AF66" s="148"/>
      <c r="AG66" s="91">
        <f>$AG$14</f>
        <v>7</v>
      </c>
      <c r="AH66" s="92" t="s">
        <v>17</v>
      </c>
      <c r="AI66" s="93">
        <f>$AI$14</f>
        <v>0</v>
      </c>
      <c r="AJ66" s="94">
        <f>$AJ$14</f>
        <v>21</v>
      </c>
      <c r="AK66" s="92" t="s">
        <v>17</v>
      </c>
      <c r="AL66" s="93">
        <f>$AL$14</f>
        <v>2</v>
      </c>
      <c r="AM66" s="423">
        <v>1</v>
      </c>
      <c r="AN66" s="424"/>
      <c r="AO66" s="425"/>
    </row>
    <row r="67" spans="2:41" ht="16.5" thickBot="1">
      <c r="B67" s="150" t="str">
        <f>$B$8</f>
        <v>Fantaguzzi, Gianni</v>
      </c>
      <c r="C67" s="153" t="str">
        <f>$B$9</f>
        <v>TSB Horkheim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9</v>
      </c>
      <c r="AB67" s="146"/>
      <c r="AC67" s="146"/>
      <c r="AD67" s="146"/>
      <c r="AE67" s="147"/>
      <c r="AF67" s="148"/>
      <c r="AG67" s="91">
        <f>$AG$8</f>
        <v>5</v>
      </c>
      <c r="AH67" s="92" t="s">
        <v>17</v>
      </c>
      <c r="AI67" s="95">
        <f>$AI$8</f>
        <v>2</v>
      </c>
      <c r="AJ67" s="94">
        <f>$AJ$8</f>
        <v>16</v>
      </c>
      <c r="AK67" s="92" t="s">
        <v>17</v>
      </c>
      <c r="AL67" s="95">
        <f>$AL$8</f>
        <v>7</v>
      </c>
      <c r="AM67" s="423">
        <v>2</v>
      </c>
      <c r="AN67" s="424"/>
      <c r="AO67" s="425"/>
    </row>
    <row r="68" spans="2:41" ht="16.5" thickBot="1">
      <c r="B68" s="150" t="str">
        <f>$B$16</f>
        <v>Richardt, Artur</v>
      </c>
      <c r="C68" s="153" t="str">
        <f>$B$17</f>
        <v>TSG Heilbronn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7</v>
      </c>
      <c r="AB68" s="146"/>
      <c r="AC68" s="146"/>
      <c r="AD68" s="146"/>
      <c r="AE68" s="147"/>
      <c r="AF68" s="148"/>
      <c r="AG68" s="91">
        <f>$AG$16</f>
        <v>5</v>
      </c>
      <c r="AH68" s="92" t="s">
        <v>17</v>
      </c>
      <c r="AI68" s="95">
        <f>$AI$16</f>
        <v>2</v>
      </c>
      <c r="AJ68" s="94">
        <f>$AJ$16</f>
        <v>16</v>
      </c>
      <c r="AK68" s="92" t="s">
        <v>17</v>
      </c>
      <c r="AL68" s="95">
        <f>$AL$16</f>
        <v>9</v>
      </c>
      <c r="AM68" s="423">
        <v>3</v>
      </c>
      <c r="AN68" s="424"/>
      <c r="AO68" s="425"/>
    </row>
    <row r="69" spans="2:41" ht="16.5" thickBot="1">
      <c r="B69" s="150" t="str">
        <f>$B$12</f>
        <v>Winter, Boris</v>
      </c>
      <c r="C69" s="153" t="str">
        <f>$B$13</f>
        <v>VfL Obereisesheim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4</v>
      </c>
      <c r="AB69" s="146"/>
      <c r="AC69" s="146"/>
      <c r="AD69" s="146"/>
      <c r="AE69" s="147"/>
      <c r="AF69" s="148"/>
      <c r="AG69" s="91">
        <f>$AG$12</f>
        <v>4</v>
      </c>
      <c r="AH69" s="92" t="s">
        <v>17</v>
      </c>
      <c r="AI69" s="95">
        <f>$AI$12</f>
        <v>3</v>
      </c>
      <c r="AJ69" s="94">
        <f>$AJ$12</f>
        <v>15</v>
      </c>
      <c r="AK69" s="92" t="s">
        <v>17</v>
      </c>
      <c r="AL69" s="95">
        <f>$AL$12</f>
        <v>11</v>
      </c>
      <c r="AM69" s="423">
        <v>4</v>
      </c>
      <c r="AN69" s="424"/>
      <c r="AO69" s="425"/>
    </row>
    <row r="70" spans="2:41" ht="16.5" thickBot="1">
      <c r="B70" s="150" t="str">
        <f>$B$10</f>
        <v>Klawitter, Moritz</v>
      </c>
      <c r="C70" s="153" t="str">
        <f>$B$11</f>
        <v>VfL Neckargartach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-6</v>
      </c>
      <c r="AB70" s="146"/>
      <c r="AC70" s="146"/>
      <c r="AD70" s="146"/>
      <c r="AE70" s="147"/>
      <c r="AF70" s="148"/>
      <c r="AG70" s="91">
        <f>$AG$10</f>
        <v>3</v>
      </c>
      <c r="AH70" s="92" t="s">
        <v>17</v>
      </c>
      <c r="AI70" s="95">
        <f>$AI$10</f>
        <v>4</v>
      </c>
      <c r="AJ70" s="94">
        <f>$AJ$10</f>
        <v>9</v>
      </c>
      <c r="AK70" s="92" t="s">
        <v>17</v>
      </c>
      <c r="AL70" s="95">
        <f>$AL$10</f>
        <v>15</v>
      </c>
      <c r="AM70" s="423">
        <v>5</v>
      </c>
      <c r="AN70" s="424"/>
      <c r="AO70" s="425"/>
    </row>
    <row r="71" spans="2:41" ht="16.5" thickBot="1">
      <c r="B71" s="150" t="str">
        <f>$B$22</f>
        <v>Schaffner, Leo</v>
      </c>
      <c r="C71" s="153" t="str">
        <f>$B$23</f>
        <v>TSV Talheim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-7</v>
      </c>
      <c r="AB71" s="146"/>
      <c r="AC71" s="146"/>
      <c r="AD71" s="146"/>
      <c r="AE71" s="147"/>
      <c r="AF71" s="148"/>
      <c r="AG71" s="91">
        <f>$AG$22</f>
        <v>2</v>
      </c>
      <c r="AH71" s="92" t="s">
        <v>17</v>
      </c>
      <c r="AI71" s="95">
        <f>$AI$22</f>
        <v>5</v>
      </c>
      <c r="AJ71" s="94">
        <f>$AJ$22</f>
        <v>10</v>
      </c>
      <c r="AK71" s="92" t="s">
        <v>17</v>
      </c>
      <c r="AL71" s="95">
        <f>$AL$22</f>
        <v>17</v>
      </c>
      <c r="AM71" s="423">
        <v>6</v>
      </c>
      <c r="AN71" s="424"/>
      <c r="AO71" s="425"/>
    </row>
    <row r="72" spans="2:41" ht="16.5" thickBot="1">
      <c r="B72" s="150" t="str">
        <f>$B$18</f>
        <v>Masson, Sven</v>
      </c>
      <c r="C72" s="153" t="str">
        <f>$B$19</f>
        <v>VfL Brackenheim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-9</v>
      </c>
      <c r="AB72" s="146"/>
      <c r="AC72" s="146"/>
      <c r="AD72" s="146"/>
      <c r="AE72" s="147"/>
      <c r="AF72" s="148"/>
      <c r="AG72" s="91">
        <f>$AG$18</f>
        <v>2</v>
      </c>
      <c r="AH72" s="92" t="s">
        <v>17</v>
      </c>
      <c r="AI72" s="95">
        <f>$AI$18</f>
        <v>5</v>
      </c>
      <c r="AJ72" s="94">
        <f>$AJ$18</f>
        <v>7</v>
      </c>
      <c r="AK72" s="92" t="s">
        <v>17</v>
      </c>
      <c r="AL72" s="95">
        <f>$AL$18</f>
        <v>16</v>
      </c>
      <c r="AM72" s="423">
        <v>7</v>
      </c>
      <c r="AN72" s="424"/>
      <c r="AO72" s="425"/>
    </row>
    <row r="73" spans="2:41" ht="16.5" thickBot="1">
      <c r="B73" s="150" t="str">
        <f>$B$6</f>
        <v>Müller, Andreas</v>
      </c>
      <c r="C73" s="153" t="str">
        <f>$B$7</f>
        <v>TSV Weinsberg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-17</v>
      </c>
      <c r="AB73" s="146"/>
      <c r="AC73" s="146"/>
      <c r="AD73" s="146"/>
      <c r="AE73" s="147"/>
      <c r="AF73" s="148"/>
      <c r="AG73" s="91">
        <f>$AG$6</f>
        <v>0</v>
      </c>
      <c r="AH73" s="92" t="s">
        <v>17</v>
      </c>
      <c r="AI73" s="95">
        <f>$AI$6</f>
        <v>7</v>
      </c>
      <c r="AJ73" s="94">
        <f>$AJ$6</f>
        <v>4</v>
      </c>
      <c r="AK73" s="92" t="s">
        <v>17</v>
      </c>
      <c r="AL73" s="95">
        <f>$AL$6</f>
        <v>21</v>
      </c>
      <c r="AM73" s="423">
        <v>8</v>
      </c>
      <c r="AN73" s="424"/>
      <c r="AO73" s="425"/>
    </row>
    <row r="74" spans="2:41" ht="16.5" thickBot="1">
      <c r="B74" s="151" t="str">
        <f>$B$4</f>
        <v> </v>
      </c>
      <c r="C74" s="153" t="str">
        <f>$B$5</f>
        <v> 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0</v>
      </c>
      <c r="AB74" s="146"/>
      <c r="AC74" s="146"/>
      <c r="AD74" s="146"/>
      <c r="AE74" s="147"/>
      <c r="AF74" s="148"/>
      <c r="AG74" s="91">
        <f>$AG$4</f>
        <v>0</v>
      </c>
      <c r="AH74" s="92" t="s">
        <v>17</v>
      </c>
      <c r="AI74" s="95">
        <f>$AI$4</f>
        <v>0</v>
      </c>
      <c r="AJ74" s="94">
        <f>$AJ$4</f>
        <v>0</v>
      </c>
      <c r="AK74" s="92" t="s">
        <v>17</v>
      </c>
      <c r="AL74" s="95">
        <f>$AL$4</f>
        <v>0</v>
      </c>
      <c r="AM74" s="423">
        <v>9</v>
      </c>
      <c r="AN74" s="424"/>
      <c r="AO74" s="425"/>
    </row>
    <row r="75" spans="2:41" ht="16.5" thickBot="1">
      <c r="B75" s="152">
        <f>$B$20</f>
        <v>0</v>
      </c>
      <c r="C75" s="153">
        <f>$B$21</f>
        <v>0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0</v>
      </c>
      <c r="AB75" s="146"/>
      <c r="AC75" s="146"/>
      <c r="AD75" s="146"/>
      <c r="AE75" s="147"/>
      <c r="AF75" s="148"/>
      <c r="AG75" s="96">
        <f>$AG$20</f>
        <v>0</v>
      </c>
      <c r="AH75" s="97" t="s">
        <v>17</v>
      </c>
      <c r="AI75" s="98">
        <f>$AI$20</f>
        <v>0</v>
      </c>
      <c r="AJ75" s="99">
        <f>$AJ$20</f>
        <v>0</v>
      </c>
      <c r="AK75" s="97" t="s">
        <v>17</v>
      </c>
      <c r="AL75" s="98">
        <f>$AL$20</f>
        <v>0</v>
      </c>
      <c r="AM75" s="423">
        <v>10</v>
      </c>
      <c r="AN75" s="424"/>
      <c r="AO75" s="425"/>
    </row>
    <row r="76" spans="33:38" ht="16.5" thickBot="1">
      <c r="AG76" s="155">
        <f>SUM(AG66:AG75)</f>
        <v>28</v>
      </c>
      <c r="AH76" s="156" t="s">
        <v>17</v>
      </c>
      <c r="AI76" s="156">
        <f>SUM(AI66:AI75)</f>
        <v>28</v>
      </c>
      <c r="AJ76" s="156">
        <f>SUM(AJ66:AJ75)</f>
        <v>98</v>
      </c>
      <c r="AK76" s="156" t="s">
        <v>17</v>
      </c>
      <c r="AL76" s="157">
        <f>SUM(AL66:AL75)</f>
        <v>98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B38" sqref="B38"/>
    </sheetView>
  </sheetViews>
  <sheetFormatPr defaultColWidth="11.421875" defaultRowHeight="12.75"/>
  <cols>
    <col min="1" max="1" width="4.7109375" style="192" customWidth="1"/>
    <col min="2" max="4" width="1.8515625" style="192" customWidth="1"/>
    <col min="5" max="5" width="12.7109375" style="192" customWidth="1"/>
    <col min="6" max="6" width="1.7109375" style="192" customWidth="1"/>
    <col min="7" max="7" width="14.7109375" style="192" customWidth="1"/>
    <col min="8" max="8" width="2.00390625" style="192" customWidth="1"/>
    <col min="9" max="9" width="2.00390625" style="273" customWidth="1"/>
    <col min="10" max="10" width="2.00390625" style="192" customWidth="1"/>
    <col min="11" max="11" width="1.8515625" style="192" customWidth="1"/>
    <col min="12" max="12" width="2.00390625" style="192" customWidth="1"/>
    <col min="13" max="13" width="1.8515625" style="192" customWidth="1"/>
    <col min="14" max="24" width="2.00390625" style="192" customWidth="1"/>
    <col min="25" max="25" width="1.8515625" style="192" customWidth="1"/>
    <col min="26" max="26" width="3.00390625" style="192" customWidth="1"/>
    <col min="27" max="27" width="1.8515625" style="192" customWidth="1"/>
    <col min="28" max="28" width="2.7109375" style="192" customWidth="1"/>
    <col min="29" max="29" width="3.28125" style="192" customWidth="1"/>
    <col min="30" max="30" width="1.8515625" style="192" customWidth="1"/>
    <col min="31" max="31" width="3.28125" style="192" customWidth="1"/>
    <col min="32" max="32" width="1.8515625" style="192" customWidth="1"/>
    <col min="33" max="33" width="3.28125" style="192" customWidth="1"/>
    <col min="34" max="34" width="1.8515625" style="192" customWidth="1"/>
    <col min="35" max="36" width="10.7109375" style="192" customWidth="1"/>
    <col min="37" max="38" width="11.421875" style="192" customWidth="1"/>
    <col min="39" max="39" width="6.8515625" style="192" customWidth="1"/>
    <col min="40" max="41" width="10.7109375" style="192" customWidth="1"/>
    <col min="42" max="47" width="11.421875" style="192" customWidth="1"/>
    <col min="48" max="48" width="6.8515625" style="192" customWidth="1"/>
    <col min="49" max="56" width="11.421875" style="192" customWidth="1"/>
    <col min="57" max="57" width="6.8515625" style="192" customWidth="1"/>
    <col min="58" max="65" width="11.421875" style="192" customWidth="1"/>
    <col min="66" max="66" width="6.8515625" style="192" customWidth="1"/>
    <col min="67" max="74" width="11.421875" style="192" customWidth="1"/>
    <col min="75" max="75" width="6.8515625" style="192" customWidth="1"/>
    <col min="76" max="16384" width="11.421875" style="192" customWidth="1"/>
  </cols>
  <sheetData>
    <row r="1" spans="1:33" ht="15.75" customHeight="1">
      <c r="A1" s="187" t="s">
        <v>1</v>
      </c>
      <c r="B1" s="187"/>
      <c r="C1" s="187"/>
      <c r="D1" s="187"/>
      <c r="E1" s="187"/>
      <c r="F1" s="187"/>
      <c r="G1" s="158" t="s">
        <v>153</v>
      </c>
      <c r="H1" s="188"/>
      <c r="I1" s="189"/>
      <c r="J1" s="188"/>
      <c r="K1" s="188"/>
      <c r="L1" s="188"/>
      <c r="M1" s="188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1" t="s">
        <v>76</v>
      </c>
      <c r="Z1" s="190"/>
      <c r="AA1" s="190"/>
      <c r="AB1" s="190"/>
      <c r="AC1" s="190"/>
      <c r="AD1" s="190"/>
      <c r="AE1" s="190"/>
      <c r="AF1" s="190"/>
      <c r="AG1" s="190"/>
    </row>
    <row r="2" spans="1:34" ht="16.5" thickBot="1">
      <c r="A2" s="193"/>
      <c r="B2" s="194"/>
      <c r="C2" s="194"/>
      <c r="D2" s="194"/>
      <c r="E2" s="186"/>
      <c r="F2" s="194"/>
      <c r="G2" s="194"/>
      <c r="H2" s="194"/>
      <c r="I2" s="195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</row>
    <row r="3" spans="1:34" ht="15.75">
      <c r="A3" s="196" t="s">
        <v>2</v>
      </c>
      <c r="B3" s="197" t="s">
        <v>3</v>
      </c>
      <c r="C3" s="198"/>
      <c r="D3" s="199"/>
      <c r="F3" s="200"/>
      <c r="G3" s="201" t="s">
        <v>73</v>
      </c>
      <c r="H3" s="202"/>
      <c r="I3" s="203">
        <v>1</v>
      </c>
      <c r="J3" s="204"/>
      <c r="K3" s="202"/>
      <c r="L3" s="203">
        <v>2</v>
      </c>
      <c r="M3" s="204"/>
      <c r="N3" s="202"/>
      <c r="O3" s="203">
        <v>3</v>
      </c>
      <c r="P3" s="204"/>
      <c r="Q3" s="205"/>
      <c r="R3" s="203">
        <v>4</v>
      </c>
      <c r="S3" s="203"/>
      <c r="T3" s="206"/>
      <c r="U3" s="203">
        <v>5</v>
      </c>
      <c r="V3" s="204"/>
      <c r="W3" s="205"/>
      <c r="X3" s="203">
        <v>6</v>
      </c>
      <c r="Y3" s="204"/>
      <c r="Z3" s="207"/>
      <c r="AA3" s="207" t="s">
        <v>14</v>
      </c>
      <c r="AB3" s="204"/>
      <c r="AC3" s="204"/>
      <c r="AD3" s="208" t="s">
        <v>15</v>
      </c>
      <c r="AE3" s="205"/>
      <c r="AF3" s="209"/>
      <c r="AG3" s="210" t="s">
        <v>16</v>
      </c>
      <c r="AH3" s="211"/>
    </row>
    <row r="4" spans="1:34" ht="15.75">
      <c r="A4" s="212">
        <v>1</v>
      </c>
      <c r="B4" s="213" t="s">
        <v>154</v>
      </c>
      <c r="C4" s="214"/>
      <c r="D4" s="214"/>
      <c r="E4" s="215"/>
      <c r="F4" s="216"/>
      <c r="G4" s="217" t="s">
        <v>94</v>
      </c>
      <c r="H4" s="218"/>
      <c r="I4" s="219"/>
      <c r="J4" s="220"/>
      <c r="K4" s="221">
        <f>+H25</f>
        <v>1</v>
      </c>
      <c r="L4" s="222" t="s">
        <v>17</v>
      </c>
      <c r="M4" s="223">
        <f>+J25</f>
        <v>3</v>
      </c>
      <c r="N4" s="221">
        <f>+AF19</f>
        <v>0</v>
      </c>
      <c r="O4" s="222" t="s">
        <v>17</v>
      </c>
      <c r="P4" s="223">
        <f>+AH19</f>
        <v>3</v>
      </c>
      <c r="Q4" s="221">
        <f>+H19</f>
        <v>3</v>
      </c>
      <c r="R4" s="222" t="s">
        <v>17</v>
      </c>
      <c r="S4" s="224">
        <f>+J19</f>
        <v>0</v>
      </c>
      <c r="T4" s="221">
        <f>+AF15</f>
        <v>3</v>
      </c>
      <c r="U4" s="222" t="s">
        <v>17</v>
      </c>
      <c r="V4" s="224">
        <f>+AH15</f>
        <v>0</v>
      </c>
      <c r="W4" s="221">
        <f>+H13</f>
        <v>3</v>
      </c>
      <c r="X4" s="222" t="s">
        <v>17</v>
      </c>
      <c r="Y4" s="224">
        <f>+J13</f>
        <v>0</v>
      </c>
      <c r="Z4" s="225">
        <f aca="true" t="shared" si="0" ref="Z4:Z9">IF(H4&gt;2,1)+IF(K4&gt;2,1)+IF(N4&gt;2,1)+IF(Q4&gt;2,1)+IF(T4&gt;2,1)+IF(W4&gt;2,1)</f>
        <v>3</v>
      </c>
      <c r="AA4" s="222" t="s">
        <v>17</v>
      </c>
      <c r="AB4" s="223">
        <f aca="true" t="shared" si="1" ref="AB4:AB9">IF(J4&gt;2,1)+IF(M4&gt;2,1)+IF(P4&gt;2,1)+IF(S4&gt;2,1)+IF(V4&gt;2,1)+IF(Y4&gt;2,1)</f>
        <v>2</v>
      </c>
      <c r="AC4" s="224">
        <f>SUM(H4,K4,N4,Q4,T4,W4)</f>
        <v>10</v>
      </c>
      <c r="AD4" s="222" t="s">
        <v>17</v>
      </c>
      <c r="AE4" s="224">
        <f>SUM(J4,M4,P4,S4,V4,Y4)</f>
        <v>6</v>
      </c>
      <c r="AF4" s="440"/>
      <c r="AG4" s="441"/>
      <c r="AH4" s="442"/>
    </row>
    <row r="5" spans="1:34" ht="15.75">
      <c r="A5" s="212">
        <v>2</v>
      </c>
      <c r="B5" s="213" t="s">
        <v>156</v>
      </c>
      <c r="C5" s="214"/>
      <c r="D5" s="214"/>
      <c r="E5" s="226"/>
      <c r="F5" s="216"/>
      <c r="G5" s="217" t="s">
        <v>83</v>
      </c>
      <c r="H5" s="227">
        <f>+M4</f>
        <v>3</v>
      </c>
      <c r="I5" s="222" t="s">
        <v>17</v>
      </c>
      <c r="J5" s="228">
        <f>+K4</f>
        <v>1</v>
      </c>
      <c r="K5" s="229"/>
      <c r="L5" s="230"/>
      <c r="M5" s="231"/>
      <c r="N5" s="221">
        <f>+H20</f>
        <v>1</v>
      </c>
      <c r="O5" s="222" t="s">
        <v>17</v>
      </c>
      <c r="P5" s="223">
        <f>+J20</f>
        <v>3</v>
      </c>
      <c r="Q5" s="221">
        <f>+AF14</f>
        <v>3</v>
      </c>
      <c r="R5" s="222" t="s">
        <v>17</v>
      </c>
      <c r="S5" s="224">
        <f>+AH14</f>
        <v>0</v>
      </c>
      <c r="T5" s="221">
        <f>+H14</f>
        <v>3</v>
      </c>
      <c r="U5" s="222" t="s">
        <v>17</v>
      </c>
      <c r="V5" s="224">
        <f>+J14</f>
        <v>0</v>
      </c>
      <c r="W5" s="221">
        <f>+AF18</f>
        <v>3</v>
      </c>
      <c r="X5" s="222" t="s">
        <v>17</v>
      </c>
      <c r="Y5" s="224">
        <f>+AH18</f>
        <v>2</v>
      </c>
      <c r="Z5" s="225">
        <f t="shared" si="0"/>
        <v>4</v>
      </c>
      <c r="AA5" s="222" t="s">
        <v>17</v>
      </c>
      <c r="AB5" s="223">
        <f t="shared" si="1"/>
        <v>1</v>
      </c>
      <c r="AC5" s="224">
        <f>SUM(H14,J25,AF18,H20,AF14)</f>
        <v>13</v>
      </c>
      <c r="AD5" s="222" t="s">
        <v>17</v>
      </c>
      <c r="AE5" s="224">
        <f>SUM(J14,H25,AH18,J20,AH14)</f>
        <v>6</v>
      </c>
      <c r="AF5" s="440"/>
      <c r="AG5" s="441"/>
      <c r="AH5" s="442"/>
    </row>
    <row r="6" spans="1:34" ht="15.75">
      <c r="A6" s="212">
        <v>3</v>
      </c>
      <c r="B6" s="213" t="s">
        <v>159</v>
      </c>
      <c r="C6" s="214"/>
      <c r="D6" s="214"/>
      <c r="E6" s="226"/>
      <c r="F6" s="216"/>
      <c r="G6" s="217" t="s">
        <v>85</v>
      </c>
      <c r="H6" s="227">
        <f>+P4</f>
        <v>3</v>
      </c>
      <c r="I6" s="222" t="s">
        <v>17</v>
      </c>
      <c r="J6" s="228">
        <f>+N4</f>
        <v>0</v>
      </c>
      <c r="K6" s="227">
        <f>+P5</f>
        <v>3</v>
      </c>
      <c r="L6" s="214" t="s">
        <v>17</v>
      </c>
      <c r="M6" s="228">
        <f>+N5</f>
        <v>1</v>
      </c>
      <c r="N6" s="229"/>
      <c r="O6" s="219"/>
      <c r="P6" s="232"/>
      <c r="Q6" s="221">
        <f>+H15</f>
        <v>3</v>
      </c>
      <c r="R6" s="222" t="s">
        <v>17</v>
      </c>
      <c r="S6" s="224">
        <f>+J15</f>
        <v>1</v>
      </c>
      <c r="T6" s="221">
        <f>+H24</f>
        <v>3</v>
      </c>
      <c r="U6" s="222" t="s">
        <v>17</v>
      </c>
      <c r="V6" s="223">
        <f>+J24</f>
        <v>0</v>
      </c>
      <c r="W6" s="221">
        <f>+AF13</f>
        <v>3</v>
      </c>
      <c r="X6" s="222" t="s">
        <v>17</v>
      </c>
      <c r="Y6" s="224">
        <f>+AH13</f>
        <v>0</v>
      </c>
      <c r="Z6" s="225">
        <f t="shared" si="0"/>
        <v>5</v>
      </c>
      <c r="AA6" s="222" t="s">
        <v>17</v>
      </c>
      <c r="AB6" s="223">
        <f t="shared" si="1"/>
        <v>0</v>
      </c>
      <c r="AC6" s="224">
        <f>SUM(H15,H24,AH19,J20,AF13)</f>
        <v>15</v>
      </c>
      <c r="AD6" s="222" t="s">
        <v>17</v>
      </c>
      <c r="AE6" s="224">
        <f>SUM(J15,J24,AF19,H20,AH13)</f>
        <v>2</v>
      </c>
      <c r="AF6" s="440"/>
      <c r="AG6" s="441"/>
      <c r="AH6" s="442"/>
    </row>
    <row r="7" spans="1:34" ht="15.75">
      <c r="A7" s="212">
        <v>4</v>
      </c>
      <c r="B7" s="213" t="s">
        <v>163</v>
      </c>
      <c r="C7" s="214"/>
      <c r="D7" s="214"/>
      <c r="E7" s="226"/>
      <c r="F7" s="216"/>
      <c r="G7" s="217" t="s">
        <v>102</v>
      </c>
      <c r="H7" s="227">
        <f>+S4</f>
        <v>0</v>
      </c>
      <c r="I7" s="222" t="s">
        <v>17</v>
      </c>
      <c r="J7" s="228">
        <f>+Q4</f>
        <v>3</v>
      </c>
      <c r="K7" s="227">
        <f>+S5</f>
        <v>0</v>
      </c>
      <c r="L7" s="214" t="s">
        <v>17</v>
      </c>
      <c r="M7" s="228">
        <f>+Q5</f>
        <v>3</v>
      </c>
      <c r="N7" s="227">
        <f>+S6</f>
        <v>1</v>
      </c>
      <c r="O7" s="222" t="s">
        <v>17</v>
      </c>
      <c r="P7" s="223">
        <f>+Q6</f>
        <v>3</v>
      </c>
      <c r="Q7" s="233"/>
      <c r="R7" s="219"/>
      <c r="S7" s="220"/>
      <c r="T7" s="221">
        <f>+AF20</f>
        <v>3</v>
      </c>
      <c r="U7" s="234" t="s">
        <v>17</v>
      </c>
      <c r="V7" s="224">
        <f>+AH20</f>
        <v>1</v>
      </c>
      <c r="W7" s="221">
        <f>+H23</f>
        <v>3</v>
      </c>
      <c r="X7" s="222" t="s">
        <v>17</v>
      </c>
      <c r="Y7" s="224">
        <f>+J23</f>
        <v>1</v>
      </c>
      <c r="Z7" s="225">
        <f t="shared" si="0"/>
        <v>2</v>
      </c>
      <c r="AA7" s="222" t="s">
        <v>17</v>
      </c>
      <c r="AB7" s="223">
        <f t="shared" si="1"/>
        <v>3</v>
      </c>
      <c r="AC7" s="224">
        <f>SUM(J15,H23,AF20,J19,AH14)</f>
        <v>7</v>
      </c>
      <c r="AD7" s="222" t="s">
        <v>17</v>
      </c>
      <c r="AE7" s="224">
        <f>SUM(H15,J23,AH20,H19,AF14)</f>
        <v>11</v>
      </c>
      <c r="AF7" s="440"/>
      <c r="AG7" s="441"/>
      <c r="AH7" s="442"/>
    </row>
    <row r="8" spans="1:34" ht="15.75">
      <c r="A8" s="235">
        <v>5</v>
      </c>
      <c r="B8" s="236" t="s">
        <v>158</v>
      </c>
      <c r="C8" s="194"/>
      <c r="D8" s="195"/>
      <c r="E8" s="226"/>
      <c r="F8" s="237"/>
      <c r="G8" s="238" t="s">
        <v>94</v>
      </c>
      <c r="H8" s="194">
        <f>+V4</f>
        <v>0</v>
      </c>
      <c r="I8" s="222" t="s">
        <v>17</v>
      </c>
      <c r="J8" s="239">
        <f>+T4</f>
        <v>3</v>
      </c>
      <c r="K8" s="194">
        <f>+V5</f>
        <v>0</v>
      </c>
      <c r="L8" s="214" t="s">
        <v>17</v>
      </c>
      <c r="M8" s="239">
        <f>+T5</f>
        <v>3</v>
      </c>
      <c r="N8" s="194">
        <f>+V6</f>
        <v>0</v>
      </c>
      <c r="O8" s="222" t="s">
        <v>17</v>
      </c>
      <c r="P8" s="239">
        <f>+T6</f>
        <v>3</v>
      </c>
      <c r="Q8" s="194">
        <f>+V7</f>
        <v>1</v>
      </c>
      <c r="R8" s="240" t="s">
        <v>17</v>
      </c>
      <c r="S8" s="194">
        <f>+T7</f>
        <v>3</v>
      </c>
      <c r="T8" s="241"/>
      <c r="U8" s="242"/>
      <c r="V8" s="242"/>
      <c r="W8" s="221">
        <f>+H18</f>
        <v>3</v>
      </c>
      <c r="X8" s="222" t="s">
        <v>17</v>
      </c>
      <c r="Y8" s="243">
        <f>+J18</f>
        <v>0</v>
      </c>
      <c r="Z8" s="225">
        <f t="shared" si="0"/>
        <v>1</v>
      </c>
      <c r="AA8" s="222" t="s">
        <v>17</v>
      </c>
      <c r="AB8" s="223">
        <f t="shared" si="1"/>
        <v>4</v>
      </c>
      <c r="AC8" s="224">
        <f>SUM(J14,J24,AH20,H18,AH15)</f>
        <v>4</v>
      </c>
      <c r="AD8" s="222" t="s">
        <v>17</v>
      </c>
      <c r="AE8" s="223">
        <f>SUM(H14,H24,AF20,J18,AF15)</f>
        <v>12</v>
      </c>
      <c r="AF8" s="440"/>
      <c r="AG8" s="441"/>
      <c r="AH8" s="442"/>
    </row>
    <row r="9" spans="1:34" ht="15.75" customHeight="1" thickBot="1">
      <c r="A9" s="244">
        <v>6</v>
      </c>
      <c r="B9" s="245" t="s">
        <v>160</v>
      </c>
      <c r="C9" s="246"/>
      <c r="D9" s="246"/>
      <c r="E9" s="247"/>
      <c r="F9" s="248"/>
      <c r="G9" s="249" t="s">
        <v>94</v>
      </c>
      <c r="H9" s="250">
        <f>+Y4</f>
        <v>0</v>
      </c>
      <c r="I9" s="251" t="s">
        <v>17</v>
      </c>
      <c r="J9" s="252">
        <f>+W4</f>
        <v>3</v>
      </c>
      <c r="K9" s="250">
        <f>+Y5</f>
        <v>2</v>
      </c>
      <c r="L9" s="246" t="s">
        <v>17</v>
      </c>
      <c r="M9" s="252">
        <f>+W5</f>
        <v>3</v>
      </c>
      <c r="N9" s="250">
        <f>+Y6</f>
        <v>0</v>
      </c>
      <c r="O9" s="251" t="s">
        <v>17</v>
      </c>
      <c r="P9" s="253">
        <f>+W6</f>
        <v>3</v>
      </c>
      <c r="Q9" s="254">
        <f>+Y7</f>
        <v>1</v>
      </c>
      <c r="R9" s="251" t="s">
        <v>17</v>
      </c>
      <c r="S9" s="255">
        <f>+W7</f>
        <v>3</v>
      </c>
      <c r="T9" s="254">
        <f>+Y8</f>
        <v>0</v>
      </c>
      <c r="U9" s="251" t="s">
        <v>17</v>
      </c>
      <c r="V9" s="253">
        <f>+W8</f>
        <v>3</v>
      </c>
      <c r="W9" s="256"/>
      <c r="X9" s="257"/>
      <c r="Y9" s="258"/>
      <c r="Z9" s="259">
        <f t="shared" si="0"/>
        <v>0</v>
      </c>
      <c r="AA9" s="251" t="s">
        <v>17</v>
      </c>
      <c r="AB9" s="253">
        <f t="shared" si="1"/>
        <v>5</v>
      </c>
      <c r="AC9" s="255">
        <f>SUM(J13,J23,AH18,J18,AH13)</f>
        <v>3</v>
      </c>
      <c r="AD9" s="251" t="s">
        <v>17</v>
      </c>
      <c r="AE9" s="255">
        <f>SUM(H13,H23,AF18,H18,AF13)</f>
        <v>15</v>
      </c>
      <c r="AF9" s="443"/>
      <c r="AG9" s="444"/>
      <c r="AH9" s="445"/>
    </row>
    <row r="10" spans="1:34" ht="26.25" customHeight="1" thickBot="1">
      <c r="A10" s="260"/>
      <c r="I10" s="192"/>
      <c r="K10" s="260"/>
      <c r="L10" s="260"/>
      <c r="Z10" s="261">
        <f>SUM(Z4:Z9)</f>
        <v>15</v>
      </c>
      <c r="AA10" s="261"/>
      <c r="AB10" s="261">
        <f>SUM(AB4:AB9)</f>
        <v>15</v>
      </c>
      <c r="AC10" s="261">
        <f>SUM(AC4:AC9)</f>
        <v>52</v>
      </c>
      <c r="AD10" s="261"/>
      <c r="AE10" s="261">
        <f>SUM(AE4:AE9)</f>
        <v>52</v>
      </c>
      <c r="AH10" s="262"/>
    </row>
    <row r="11" spans="1:34" ht="15.75" customHeight="1" thickBot="1">
      <c r="A11" s="263"/>
      <c r="B11" s="264"/>
      <c r="C11" s="265"/>
      <c r="D11" s="265"/>
      <c r="E11" s="266" t="s">
        <v>3</v>
      </c>
      <c r="F11" s="266"/>
      <c r="G11" s="266" t="s">
        <v>3</v>
      </c>
      <c r="H11" s="267" t="s">
        <v>151</v>
      </c>
      <c r="I11" s="267"/>
      <c r="J11" s="268"/>
      <c r="K11" s="269"/>
      <c r="L11" s="270"/>
      <c r="M11" s="271"/>
      <c r="N11" s="267"/>
      <c r="O11" s="272"/>
      <c r="P11" s="267"/>
      <c r="Q11" s="267"/>
      <c r="R11" s="267" t="s">
        <v>3</v>
      </c>
      <c r="S11" s="267"/>
      <c r="T11" s="267"/>
      <c r="U11" s="267"/>
      <c r="V11" s="267"/>
      <c r="W11" s="267"/>
      <c r="X11" s="267"/>
      <c r="Y11" s="267"/>
      <c r="Z11" s="267"/>
      <c r="AA11" s="267" t="s">
        <v>3</v>
      </c>
      <c r="AB11" s="267"/>
      <c r="AC11" s="267"/>
      <c r="AD11" s="267"/>
      <c r="AE11" s="267"/>
      <c r="AF11" s="267" t="s">
        <v>151</v>
      </c>
      <c r="AG11" s="267"/>
      <c r="AH11" s="268"/>
    </row>
    <row r="12" spans="1:34" ht="16.5" customHeight="1">
      <c r="A12" s="273"/>
      <c r="B12" s="274" t="s">
        <v>18</v>
      </c>
      <c r="C12" s="260"/>
      <c r="D12" s="260"/>
      <c r="E12" s="260"/>
      <c r="F12" s="260"/>
      <c r="G12" s="260"/>
      <c r="H12" s="260"/>
      <c r="I12" s="260"/>
      <c r="J12" s="275"/>
      <c r="K12" s="273"/>
      <c r="L12" s="262"/>
      <c r="M12" s="274" t="s">
        <v>55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75"/>
    </row>
    <row r="13" spans="1:79" s="194" customFormat="1" ht="15.75">
      <c r="A13" s="263"/>
      <c r="B13" s="276">
        <v>1</v>
      </c>
      <c r="C13" s="277" t="s">
        <v>0</v>
      </c>
      <c r="D13" s="278">
        <v>6</v>
      </c>
      <c r="E13" s="279" t="str">
        <f>+B4</f>
        <v>Schenk, Stefanie</v>
      </c>
      <c r="F13" s="280" t="s">
        <v>0</v>
      </c>
      <c r="G13" s="281" t="str">
        <f>+B9</f>
        <v>Friederich, Lisa</v>
      </c>
      <c r="H13" s="282">
        <v>3</v>
      </c>
      <c r="I13" s="283" t="s">
        <v>17</v>
      </c>
      <c r="J13" s="284">
        <v>0</v>
      </c>
      <c r="K13" s="285"/>
      <c r="L13" s="286"/>
      <c r="M13" s="287">
        <v>3</v>
      </c>
      <c r="N13" s="288" t="s">
        <v>0</v>
      </c>
      <c r="O13" s="289">
        <v>6</v>
      </c>
      <c r="P13" s="279" t="str">
        <f>+B6</f>
        <v>Mayer, Lisa</v>
      </c>
      <c r="Q13" s="285"/>
      <c r="R13" s="290"/>
      <c r="S13" s="290"/>
      <c r="T13" s="290"/>
      <c r="U13" s="290"/>
      <c r="V13" s="290"/>
      <c r="W13" s="291" t="s">
        <v>0</v>
      </c>
      <c r="X13" s="292" t="str">
        <f>+B9</f>
        <v>Friederich, Lisa</v>
      </c>
      <c r="Y13" s="285"/>
      <c r="Z13" s="293"/>
      <c r="AA13" s="279"/>
      <c r="AB13" s="279"/>
      <c r="AC13" s="279"/>
      <c r="AD13" s="279"/>
      <c r="AE13" s="279"/>
      <c r="AF13" s="294">
        <v>3</v>
      </c>
      <c r="AG13" s="295" t="s">
        <v>17</v>
      </c>
      <c r="AH13" s="284">
        <v>0</v>
      </c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</row>
    <row r="14" spans="1:79" s="194" customFormat="1" ht="15.75">
      <c r="A14" s="296"/>
      <c r="B14" s="297">
        <v>2</v>
      </c>
      <c r="C14" s="298" t="s">
        <v>0</v>
      </c>
      <c r="D14" s="299">
        <v>5</v>
      </c>
      <c r="E14" s="227" t="str">
        <f>+B5</f>
        <v>Nathan, Tanja</v>
      </c>
      <c r="F14" s="300" t="s">
        <v>0</v>
      </c>
      <c r="G14" s="228" t="str">
        <f>+B8</f>
        <v>Herrmann, Sarah</v>
      </c>
      <c r="H14" s="282">
        <v>3</v>
      </c>
      <c r="I14" s="283" t="s">
        <v>17</v>
      </c>
      <c r="J14" s="284">
        <v>0</v>
      </c>
      <c r="K14" s="273"/>
      <c r="L14" s="262"/>
      <c r="M14" s="301">
        <v>2</v>
      </c>
      <c r="N14" s="302" t="s">
        <v>0</v>
      </c>
      <c r="O14" s="303">
        <v>4</v>
      </c>
      <c r="P14" s="227" t="str">
        <f>+B5</f>
        <v>Nathan, Tanja</v>
      </c>
      <c r="Q14" s="304"/>
      <c r="R14" s="305"/>
      <c r="S14" s="305"/>
      <c r="T14" s="305"/>
      <c r="U14" s="305"/>
      <c r="V14" s="305"/>
      <c r="W14" s="306" t="s">
        <v>0</v>
      </c>
      <c r="X14" s="307" t="str">
        <f>+B7</f>
        <v>Momber, Stefanie</v>
      </c>
      <c r="Y14" s="304"/>
      <c r="Z14" s="308"/>
      <c r="AA14" s="227"/>
      <c r="AB14" s="227"/>
      <c r="AC14" s="227"/>
      <c r="AD14" s="227"/>
      <c r="AE14" s="227"/>
      <c r="AF14" s="309">
        <v>3</v>
      </c>
      <c r="AG14" s="310" t="s">
        <v>17</v>
      </c>
      <c r="AH14" s="311">
        <v>0</v>
      </c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</row>
    <row r="15" spans="1:79" s="194" customFormat="1" ht="16.5" thickBot="1">
      <c r="A15" s="263"/>
      <c r="B15" s="312">
        <v>3</v>
      </c>
      <c r="C15" s="313" t="s">
        <v>0</v>
      </c>
      <c r="D15" s="314">
        <v>4</v>
      </c>
      <c r="E15" s="315" t="str">
        <f>+B6</f>
        <v>Mayer, Lisa</v>
      </c>
      <c r="F15" s="316" t="s">
        <v>0</v>
      </c>
      <c r="G15" s="317" t="str">
        <f>+B7</f>
        <v>Momber, Stefanie</v>
      </c>
      <c r="H15" s="318">
        <v>3</v>
      </c>
      <c r="I15" s="319" t="s">
        <v>17</v>
      </c>
      <c r="J15" s="320">
        <v>1</v>
      </c>
      <c r="K15" s="273"/>
      <c r="L15" s="321"/>
      <c r="M15" s="322">
        <v>1</v>
      </c>
      <c r="N15" s="323" t="s">
        <v>0</v>
      </c>
      <c r="O15" s="324">
        <v>5</v>
      </c>
      <c r="P15" s="325" t="str">
        <f>+B4</f>
        <v>Schenk, Stefanie</v>
      </c>
      <c r="Q15" s="325"/>
      <c r="R15" s="325"/>
      <c r="S15" s="325"/>
      <c r="T15" s="325"/>
      <c r="U15" s="325"/>
      <c r="V15" s="325"/>
      <c r="W15" s="326" t="s">
        <v>0</v>
      </c>
      <c r="X15" s="325" t="str">
        <f>+B8</f>
        <v>Herrmann, Sarah</v>
      </c>
      <c r="Y15" s="325"/>
      <c r="Z15" s="325"/>
      <c r="AA15" s="325"/>
      <c r="AB15" s="325"/>
      <c r="AC15" s="325"/>
      <c r="AD15" s="325"/>
      <c r="AE15" s="327"/>
      <c r="AF15" s="318">
        <v>3</v>
      </c>
      <c r="AG15" s="319" t="s">
        <v>17</v>
      </c>
      <c r="AH15" s="320">
        <v>0</v>
      </c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</row>
    <row r="16" spans="1:79" s="194" customFormat="1" ht="16.5" thickBot="1">
      <c r="A16" s="195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</row>
    <row r="17" spans="1:79" s="334" customFormat="1" ht="16.5" customHeight="1">
      <c r="A17" s="195"/>
      <c r="B17" s="274" t="s">
        <v>43</v>
      </c>
      <c r="C17" s="328"/>
      <c r="D17" s="328"/>
      <c r="E17" s="328"/>
      <c r="F17" s="328"/>
      <c r="G17" s="328"/>
      <c r="H17" s="328"/>
      <c r="I17" s="328"/>
      <c r="J17" s="329"/>
      <c r="K17" s="330"/>
      <c r="L17" s="330"/>
      <c r="M17" s="331" t="s">
        <v>31</v>
      </c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3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</row>
    <row r="18" spans="1:34" ht="15.75">
      <c r="A18" s="195"/>
      <c r="B18" s="276">
        <v>5</v>
      </c>
      <c r="C18" s="277" t="s">
        <v>0</v>
      </c>
      <c r="D18" s="278">
        <v>6</v>
      </c>
      <c r="E18" s="279" t="str">
        <f>+B8</f>
        <v>Herrmann, Sarah</v>
      </c>
      <c r="F18" s="291" t="s">
        <v>0</v>
      </c>
      <c r="G18" s="279" t="str">
        <f>+B9</f>
        <v>Friederich, Lisa</v>
      </c>
      <c r="H18" s="294">
        <v>3</v>
      </c>
      <c r="I18" s="283" t="s">
        <v>17</v>
      </c>
      <c r="J18" s="335">
        <v>0</v>
      </c>
      <c r="K18" s="273"/>
      <c r="L18" s="273"/>
      <c r="M18" s="336">
        <v>2</v>
      </c>
      <c r="N18" s="337" t="s">
        <v>0</v>
      </c>
      <c r="O18" s="338">
        <v>6</v>
      </c>
      <c r="P18" s="339" t="str">
        <f>+B5</f>
        <v>Nathan, Tanja</v>
      </c>
      <c r="Q18" s="273"/>
      <c r="R18" s="263"/>
      <c r="S18" s="263"/>
      <c r="T18" s="263"/>
      <c r="U18" s="263"/>
      <c r="V18" s="263"/>
      <c r="W18" s="340" t="s">
        <v>0</v>
      </c>
      <c r="X18" s="195" t="str">
        <f>+B9</f>
        <v>Friederich, Lisa</v>
      </c>
      <c r="Y18" s="273"/>
      <c r="Z18" s="263"/>
      <c r="AA18" s="263"/>
      <c r="AB18" s="263"/>
      <c r="AC18" s="263"/>
      <c r="AD18" s="263"/>
      <c r="AE18" s="263"/>
      <c r="AF18" s="341">
        <v>3</v>
      </c>
      <c r="AG18" s="342" t="s">
        <v>17</v>
      </c>
      <c r="AH18" s="311">
        <v>2</v>
      </c>
    </row>
    <row r="19" spans="1:34" ht="18.75">
      <c r="A19" s="330"/>
      <c r="B19" s="343">
        <v>1</v>
      </c>
      <c r="C19" s="344" t="s">
        <v>0</v>
      </c>
      <c r="D19" s="345">
        <v>4</v>
      </c>
      <c r="E19" s="227" t="str">
        <f>+B4</f>
        <v>Schenk, Stefanie</v>
      </c>
      <c r="F19" s="306" t="s">
        <v>0</v>
      </c>
      <c r="G19" s="227" t="str">
        <f>+B7</f>
        <v>Momber, Stefanie</v>
      </c>
      <c r="H19" s="294">
        <v>3</v>
      </c>
      <c r="I19" s="295" t="s">
        <v>17</v>
      </c>
      <c r="J19" s="284">
        <v>0</v>
      </c>
      <c r="K19" s="273"/>
      <c r="L19" s="273"/>
      <c r="M19" s="336">
        <v>1</v>
      </c>
      <c r="N19" s="337" t="s">
        <v>0</v>
      </c>
      <c r="O19" s="338">
        <v>3</v>
      </c>
      <c r="P19" s="346" t="str">
        <f>+B4</f>
        <v>Schenk, Stefanie</v>
      </c>
      <c r="Q19" s="304"/>
      <c r="R19" s="305"/>
      <c r="S19" s="305"/>
      <c r="T19" s="305"/>
      <c r="U19" s="305"/>
      <c r="V19" s="305"/>
      <c r="W19" s="347" t="s">
        <v>0</v>
      </c>
      <c r="X19" s="348" t="str">
        <f>+B6</f>
        <v>Mayer, Lisa</v>
      </c>
      <c r="Y19" s="304"/>
      <c r="Z19" s="305"/>
      <c r="AA19" s="227"/>
      <c r="AB19" s="227"/>
      <c r="AC19" s="227"/>
      <c r="AD19" s="227"/>
      <c r="AE19" s="227"/>
      <c r="AF19" s="294">
        <v>0</v>
      </c>
      <c r="AG19" s="283" t="s">
        <v>17</v>
      </c>
      <c r="AH19" s="284">
        <v>3</v>
      </c>
    </row>
    <row r="20" spans="1:34" ht="16.5" thickBot="1">
      <c r="A20" s="273"/>
      <c r="B20" s="349">
        <v>2</v>
      </c>
      <c r="C20" s="323" t="s">
        <v>0</v>
      </c>
      <c r="D20" s="350">
        <v>3</v>
      </c>
      <c r="E20" s="315" t="str">
        <f>+B5</f>
        <v>Nathan, Tanja</v>
      </c>
      <c r="F20" s="351" t="s">
        <v>0</v>
      </c>
      <c r="G20" s="315" t="str">
        <f>+B6</f>
        <v>Mayer, Lisa</v>
      </c>
      <c r="H20" s="352">
        <v>1</v>
      </c>
      <c r="I20" s="353" t="s">
        <v>17</v>
      </c>
      <c r="J20" s="354">
        <v>3</v>
      </c>
      <c r="K20" s="273"/>
      <c r="L20" s="273"/>
      <c r="M20" s="322">
        <v>4</v>
      </c>
      <c r="N20" s="355" t="s">
        <v>0</v>
      </c>
      <c r="O20" s="356">
        <v>5</v>
      </c>
      <c r="P20" s="357" t="str">
        <f>+B7</f>
        <v>Momber, Stefanie</v>
      </c>
      <c r="Q20" s="358"/>
      <c r="R20" s="359"/>
      <c r="S20" s="359"/>
      <c r="T20" s="359"/>
      <c r="U20" s="359"/>
      <c r="V20" s="359"/>
      <c r="W20" s="360" t="s">
        <v>0</v>
      </c>
      <c r="X20" s="325" t="str">
        <f>+B8</f>
        <v>Herrmann, Sarah</v>
      </c>
      <c r="Y20" s="358"/>
      <c r="Z20" s="359"/>
      <c r="AA20" s="315"/>
      <c r="AB20" s="315"/>
      <c r="AC20" s="315"/>
      <c r="AD20" s="315"/>
      <c r="AE20" s="315"/>
      <c r="AF20" s="352">
        <v>3</v>
      </c>
      <c r="AG20" s="361" t="s">
        <v>17</v>
      </c>
      <c r="AH20" s="354">
        <v>1</v>
      </c>
    </row>
    <row r="21" spans="1:34" ht="16.5" thickBot="1">
      <c r="A21" s="195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</row>
    <row r="22" spans="1:10" ht="16.5" customHeight="1">
      <c r="A22" s="273"/>
      <c r="B22" s="274" t="s">
        <v>19</v>
      </c>
      <c r="C22" s="260"/>
      <c r="D22" s="260"/>
      <c r="E22" s="260"/>
      <c r="F22" s="260"/>
      <c r="G22" s="260"/>
      <c r="H22" s="260"/>
      <c r="I22" s="260"/>
      <c r="J22" s="275"/>
    </row>
    <row r="23" spans="1:10" ht="15.75">
      <c r="A23" s="263"/>
      <c r="B23" s="362">
        <v>4</v>
      </c>
      <c r="C23" s="363" t="s">
        <v>0</v>
      </c>
      <c r="D23" s="364">
        <v>6</v>
      </c>
      <c r="E23" s="279" t="str">
        <f>+B7</f>
        <v>Momber, Stefanie</v>
      </c>
      <c r="F23" s="280" t="s">
        <v>0</v>
      </c>
      <c r="G23" s="281" t="str">
        <f>+B9</f>
        <v>Friederich, Lisa</v>
      </c>
      <c r="H23" s="282">
        <v>3</v>
      </c>
      <c r="I23" s="283" t="s">
        <v>17</v>
      </c>
      <c r="J23" s="284">
        <v>1</v>
      </c>
    </row>
    <row r="24" spans="1:10" ht="15.75">
      <c r="A24" s="263"/>
      <c r="B24" s="365">
        <v>3</v>
      </c>
      <c r="C24" s="366" t="s">
        <v>0</v>
      </c>
      <c r="D24" s="367">
        <v>5</v>
      </c>
      <c r="E24" s="227" t="str">
        <f>+B6</f>
        <v>Mayer, Lisa</v>
      </c>
      <c r="F24" s="300" t="s">
        <v>0</v>
      </c>
      <c r="G24" s="228" t="str">
        <f>+B8</f>
        <v>Herrmann, Sarah</v>
      </c>
      <c r="H24" s="282">
        <v>3</v>
      </c>
      <c r="I24" s="283" t="s">
        <v>17</v>
      </c>
      <c r="J24" s="284">
        <v>0</v>
      </c>
    </row>
    <row r="25" spans="1:10" ht="16.5" thickBot="1">
      <c r="A25" s="273"/>
      <c r="B25" s="368">
        <v>1</v>
      </c>
      <c r="C25" s="369" t="s">
        <v>0</v>
      </c>
      <c r="D25" s="370">
        <v>2</v>
      </c>
      <c r="E25" s="357" t="str">
        <f>+B4</f>
        <v>Schenk, Stefanie</v>
      </c>
      <c r="F25" s="360" t="s">
        <v>0</v>
      </c>
      <c r="G25" s="325" t="str">
        <f>+B5</f>
        <v>Nathan, Tanja</v>
      </c>
      <c r="H25" s="352">
        <v>1</v>
      </c>
      <c r="I25" s="361" t="s">
        <v>17</v>
      </c>
      <c r="J25" s="354">
        <v>3</v>
      </c>
    </row>
    <row r="26" ht="12.75">
      <c r="I26" s="192"/>
    </row>
    <row r="28" ht="18.75">
      <c r="B28" s="371" t="s">
        <v>152</v>
      </c>
    </row>
    <row r="29" ht="12.75">
      <c r="I29" s="192"/>
    </row>
    <row r="30" ht="13.5" thickBot="1">
      <c r="I30" s="192"/>
    </row>
    <row r="31" spans="2:30" ht="16.5" thickBot="1">
      <c r="B31" s="372" t="s">
        <v>3</v>
      </c>
      <c r="C31" s="373"/>
      <c r="D31" s="373"/>
      <c r="E31" s="373"/>
      <c r="F31" s="373"/>
      <c r="G31" s="374" t="s">
        <v>73</v>
      </c>
      <c r="H31" s="374"/>
      <c r="I31" s="374"/>
      <c r="J31" s="374"/>
      <c r="K31" s="374"/>
      <c r="L31" s="374"/>
      <c r="M31" s="374"/>
      <c r="N31" s="374"/>
      <c r="O31" s="372"/>
      <c r="P31" s="374" t="s">
        <v>14</v>
      </c>
      <c r="Q31" s="374"/>
      <c r="R31" s="374"/>
      <c r="S31" s="375"/>
      <c r="T31" s="372"/>
      <c r="U31" s="374" t="s">
        <v>15</v>
      </c>
      <c r="V31" s="374"/>
      <c r="W31" s="374"/>
      <c r="X31" s="375"/>
      <c r="Y31" s="437" t="s">
        <v>74</v>
      </c>
      <c r="Z31" s="438"/>
      <c r="AA31" s="439"/>
      <c r="AB31" s="437" t="s">
        <v>16</v>
      </c>
      <c r="AC31" s="438"/>
      <c r="AD31" s="439"/>
    </row>
    <row r="32" spans="2:30" ht="15.75">
      <c r="B32" s="376" t="str">
        <f>$B$6</f>
        <v>Mayer, Lisa</v>
      </c>
      <c r="C32" s="377"/>
      <c r="D32" s="377"/>
      <c r="E32" s="377"/>
      <c r="F32" s="377"/>
      <c r="G32" s="378" t="str">
        <f>$G$6</f>
        <v>TSG Heilbronn</v>
      </c>
      <c r="H32" s="377"/>
      <c r="I32" s="377"/>
      <c r="J32" s="377"/>
      <c r="K32" s="377"/>
      <c r="L32" s="377"/>
      <c r="M32" s="377"/>
      <c r="N32" s="377"/>
      <c r="O32" s="379"/>
      <c r="P32" s="380">
        <f>$Z$6</f>
        <v>5</v>
      </c>
      <c r="Q32" s="381" t="s">
        <v>17</v>
      </c>
      <c r="R32" s="380">
        <f>$AB$6</f>
        <v>0</v>
      </c>
      <c r="S32" s="382"/>
      <c r="T32" s="383">
        <f>$AC$6</f>
        <v>15</v>
      </c>
      <c r="U32" s="384"/>
      <c r="V32" s="381" t="s">
        <v>17</v>
      </c>
      <c r="W32" s="385">
        <f>$AE$6</f>
        <v>2</v>
      </c>
      <c r="X32" s="386"/>
      <c r="Y32" s="377"/>
      <c r="Z32" s="387">
        <f aca="true" t="shared" si="2" ref="Z32:Z37">SUM(T32-W32)</f>
        <v>13</v>
      </c>
      <c r="AA32" s="388"/>
      <c r="AB32" s="389"/>
      <c r="AC32" s="390" t="s">
        <v>168</v>
      </c>
      <c r="AD32" s="262"/>
    </row>
    <row r="33" spans="2:30" ht="15.75">
      <c r="B33" s="391" t="str">
        <f>$B$5</f>
        <v>Nathan, Tanja</v>
      </c>
      <c r="C33" s="304"/>
      <c r="D33" s="304"/>
      <c r="E33" s="304"/>
      <c r="F33" s="304"/>
      <c r="G33" s="392" t="str">
        <f>$G$5</f>
        <v>TGV E. Beilstein</v>
      </c>
      <c r="H33" s="304"/>
      <c r="I33" s="304"/>
      <c r="J33" s="304"/>
      <c r="K33" s="304"/>
      <c r="L33" s="304"/>
      <c r="M33" s="304"/>
      <c r="N33" s="304"/>
      <c r="O33" s="393"/>
      <c r="P33" s="394">
        <f>$Z$5</f>
        <v>4</v>
      </c>
      <c r="Q33" s="395" t="s">
        <v>17</v>
      </c>
      <c r="R33" s="394">
        <f>$AB$5</f>
        <v>1</v>
      </c>
      <c r="S33" s="396"/>
      <c r="T33" s="397">
        <f>$AC$5</f>
        <v>13</v>
      </c>
      <c r="U33" s="398"/>
      <c r="V33" s="395" t="s">
        <v>17</v>
      </c>
      <c r="W33" s="399">
        <f>$AE$5</f>
        <v>6</v>
      </c>
      <c r="X33" s="400"/>
      <c r="Y33" s="304"/>
      <c r="Z33" s="401">
        <f t="shared" si="2"/>
        <v>7</v>
      </c>
      <c r="AA33" s="402"/>
      <c r="AB33" s="389"/>
      <c r="AC33" s="390" t="s">
        <v>169</v>
      </c>
      <c r="AD33" s="262"/>
    </row>
    <row r="34" spans="2:30" ht="15.75">
      <c r="B34" s="376" t="str">
        <f>$B$4</f>
        <v>Schenk, Stefanie</v>
      </c>
      <c r="C34" s="377"/>
      <c r="D34" s="377"/>
      <c r="E34" s="377"/>
      <c r="F34" s="377"/>
      <c r="G34" s="378" t="str">
        <f>$G$4</f>
        <v>SV Neckarsulm</v>
      </c>
      <c r="H34" s="377"/>
      <c r="I34" s="377"/>
      <c r="J34" s="377"/>
      <c r="K34" s="377"/>
      <c r="L34" s="377"/>
      <c r="M34" s="377"/>
      <c r="N34" s="377"/>
      <c r="O34" s="379"/>
      <c r="P34" s="380">
        <f>$Z$4</f>
        <v>3</v>
      </c>
      <c r="Q34" s="381" t="s">
        <v>17</v>
      </c>
      <c r="R34" s="380">
        <f>$AB$4</f>
        <v>2</v>
      </c>
      <c r="S34" s="382"/>
      <c r="T34" s="383">
        <f>$AC$4</f>
        <v>10</v>
      </c>
      <c r="U34" s="384"/>
      <c r="V34" s="381" t="s">
        <v>17</v>
      </c>
      <c r="W34" s="385">
        <f>$AE$4</f>
        <v>6</v>
      </c>
      <c r="X34" s="386"/>
      <c r="Y34" s="377"/>
      <c r="Z34" s="387">
        <f t="shared" si="2"/>
        <v>4</v>
      </c>
      <c r="AA34" s="388"/>
      <c r="AB34" s="389"/>
      <c r="AC34" s="390" t="s">
        <v>170</v>
      </c>
      <c r="AD34" s="262"/>
    </row>
    <row r="35" spans="2:30" ht="15.75">
      <c r="B35" s="376" t="str">
        <f>$B$7</f>
        <v>Momber, Stefanie</v>
      </c>
      <c r="C35" s="377"/>
      <c r="D35" s="377"/>
      <c r="E35" s="377"/>
      <c r="F35" s="377"/>
      <c r="G35" s="378" t="str">
        <f>$G$7</f>
        <v>TG Offenau</v>
      </c>
      <c r="H35" s="377"/>
      <c r="I35" s="377"/>
      <c r="J35" s="377"/>
      <c r="K35" s="377"/>
      <c r="L35" s="377"/>
      <c r="M35" s="377"/>
      <c r="N35" s="377"/>
      <c r="O35" s="379"/>
      <c r="P35" s="380">
        <f>$Z$7</f>
        <v>2</v>
      </c>
      <c r="Q35" s="381" t="s">
        <v>17</v>
      </c>
      <c r="R35" s="380">
        <f>$AB$7</f>
        <v>3</v>
      </c>
      <c r="S35" s="382"/>
      <c r="T35" s="383">
        <f>$AC$7</f>
        <v>7</v>
      </c>
      <c r="U35" s="384"/>
      <c r="V35" s="381" t="s">
        <v>17</v>
      </c>
      <c r="W35" s="385">
        <f>$AE$7</f>
        <v>11</v>
      </c>
      <c r="X35" s="386"/>
      <c r="Y35" s="377"/>
      <c r="Z35" s="387">
        <f t="shared" si="2"/>
        <v>-4</v>
      </c>
      <c r="AA35" s="388"/>
      <c r="AB35" s="389"/>
      <c r="AC35" s="390" t="s">
        <v>171</v>
      </c>
      <c r="AD35" s="262"/>
    </row>
    <row r="36" spans="2:30" ht="15.75">
      <c r="B36" s="376" t="str">
        <f>$B$8</f>
        <v>Herrmann, Sarah</v>
      </c>
      <c r="C36" s="377"/>
      <c r="D36" s="377"/>
      <c r="E36" s="403"/>
      <c r="F36" s="377"/>
      <c r="G36" s="378" t="str">
        <f>$G$8</f>
        <v>SV Neckarsulm</v>
      </c>
      <c r="H36" s="377"/>
      <c r="I36" s="377"/>
      <c r="J36" s="377"/>
      <c r="K36" s="377"/>
      <c r="L36" s="377"/>
      <c r="M36" s="377"/>
      <c r="N36" s="377"/>
      <c r="O36" s="379"/>
      <c r="P36" s="380">
        <f>$Z$8</f>
        <v>1</v>
      </c>
      <c r="Q36" s="381" t="s">
        <v>17</v>
      </c>
      <c r="R36" s="380">
        <f>$AB$8</f>
        <v>4</v>
      </c>
      <c r="S36" s="382"/>
      <c r="T36" s="383">
        <f>$AC$8</f>
        <v>4</v>
      </c>
      <c r="U36" s="384"/>
      <c r="V36" s="381" t="s">
        <v>17</v>
      </c>
      <c r="W36" s="385">
        <f>$AE$8</f>
        <v>12</v>
      </c>
      <c r="X36" s="386"/>
      <c r="Y36" s="377"/>
      <c r="Z36" s="387">
        <f t="shared" si="2"/>
        <v>-8</v>
      </c>
      <c r="AA36" s="388"/>
      <c r="AB36" s="389"/>
      <c r="AC36" s="390" t="s">
        <v>172</v>
      </c>
      <c r="AD36" s="262"/>
    </row>
    <row r="37" spans="2:30" ht="16.5" thickBot="1">
      <c r="B37" s="404" t="str">
        <f>$B$9</f>
        <v>Friederich, Lisa</v>
      </c>
      <c r="C37" s="358"/>
      <c r="D37" s="358"/>
      <c r="E37" s="358"/>
      <c r="F37" s="358"/>
      <c r="G37" s="405" t="str">
        <f>$G$9</f>
        <v>SV Neckarsulm</v>
      </c>
      <c r="H37" s="358"/>
      <c r="I37" s="358"/>
      <c r="J37" s="358"/>
      <c r="K37" s="358"/>
      <c r="L37" s="358"/>
      <c r="M37" s="358"/>
      <c r="N37" s="358"/>
      <c r="O37" s="406"/>
      <c r="P37" s="407">
        <f>$Z$9</f>
        <v>0</v>
      </c>
      <c r="Q37" s="408" t="s">
        <v>17</v>
      </c>
      <c r="R37" s="407">
        <f>$AB$9</f>
        <v>5</v>
      </c>
      <c r="S37" s="409"/>
      <c r="T37" s="410">
        <f>$AC$9</f>
        <v>3</v>
      </c>
      <c r="U37" s="411"/>
      <c r="V37" s="408" t="s">
        <v>17</v>
      </c>
      <c r="W37" s="412">
        <f>$AE$9</f>
        <v>15</v>
      </c>
      <c r="X37" s="413"/>
      <c r="Y37" s="358"/>
      <c r="Z37" s="414">
        <f t="shared" si="2"/>
        <v>-12</v>
      </c>
      <c r="AA37" s="415"/>
      <c r="AB37" s="406"/>
      <c r="AC37" s="407" t="s">
        <v>173</v>
      </c>
      <c r="AD37" s="416"/>
    </row>
    <row r="38" spans="15:24" ht="16.5" thickBot="1">
      <c r="O38" s="417">
        <f>SUM(P32:P37)</f>
        <v>15</v>
      </c>
      <c r="P38" s="418"/>
      <c r="Q38" s="419" t="s">
        <v>17</v>
      </c>
      <c r="R38" s="420">
        <f>SUM(R32:R37)</f>
        <v>15</v>
      </c>
      <c r="S38" s="421"/>
      <c r="T38" s="417">
        <f>SUM(T32:T37)</f>
        <v>52</v>
      </c>
      <c r="U38" s="420"/>
      <c r="V38" s="408" t="s">
        <v>17</v>
      </c>
      <c r="W38" s="420">
        <f>SUM(W32:W37)</f>
        <v>52</v>
      </c>
      <c r="X38" s="421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192" customWidth="1"/>
    <col min="2" max="4" width="1.8515625" style="192" customWidth="1"/>
    <col min="5" max="5" width="12.7109375" style="192" customWidth="1"/>
    <col min="6" max="6" width="1.7109375" style="192" customWidth="1"/>
    <col min="7" max="7" width="14.7109375" style="192" customWidth="1"/>
    <col min="8" max="8" width="2.00390625" style="192" customWidth="1"/>
    <col min="9" max="9" width="2.00390625" style="273" customWidth="1"/>
    <col min="10" max="10" width="2.00390625" style="192" customWidth="1"/>
    <col min="11" max="11" width="1.8515625" style="192" customWidth="1"/>
    <col min="12" max="12" width="2.00390625" style="192" customWidth="1"/>
    <col min="13" max="13" width="1.8515625" style="192" customWidth="1"/>
    <col min="14" max="24" width="2.00390625" style="192" customWidth="1"/>
    <col min="25" max="25" width="1.8515625" style="192" customWidth="1"/>
    <col min="26" max="26" width="3.00390625" style="192" customWidth="1"/>
    <col min="27" max="27" width="1.8515625" style="192" customWidth="1"/>
    <col min="28" max="28" width="2.7109375" style="192" customWidth="1"/>
    <col min="29" max="29" width="3.28125" style="192" customWidth="1"/>
    <col min="30" max="30" width="1.8515625" style="192" customWidth="1"/>
    <col min="31" max="31" width="3.28125" style="192" customWidth="1"/>
    <col min="32" max="32" width="1.8515625" style="192" customWidth="1"/>
    <col min="33" max="33" width="3.28125" style="192" customWidth="1"/>
    <col min="34" max="34" width="1.8515625" style="192" customWidth="1"/>
    <col min="35" max="36" width="10.7109375" style="192" customWidth="1"/>
    <col min="37" max="38" width="11.421875" style="192" customWidth="1"/>
    <col min="39" max="39" width="6.8515625" style="192" customWidth="1"/>
    <col min="40" max="41" width="10.7109375" style="192" customWidth="1"/>
    <col min="42" max="47" width="11.421875" style="192" customWidth="1"/>
    <col min="48" max="48" width="6.8515625" style="192" customWidth="1"/>
    <col min="49" max="56" width="11.421875" style="192" customWidth="1"/>
    <col min="57" max="57" width="6.8515625" style="192" customWidth="1"/>
    <col min="58" max="65" width="11.421875" style="192" customWidth="1"/>
    <col min="66" max="66" width="6.8515625" style="192" customWidth="1"/>
    <col min="67" max="74" width="11.421875" style="192" customWidth="1"/>
    <col min="75" max="75" width="6.8515625" style="192" customWidth="1"/>
    <col min="76" max="16384" width="11.421875" style="192" customWidth="1"/>
  </cols>
  <sheetData>
    <row r="1" spans="1:33" ht="15.75" customHeight="1">
      <c r="A1" s="187" t="s">
        <v>1</v>
      </c>
      <c r="B1" s="187"/>
      <c r="C1" s="187"/>
      <c r="D1" s="187"/>
      <c r="E1" s="187"/>
      <c r="F1" s="187"/>
      <c r="G1" s="158" t="s">
        <v>153</v>
      </c>
      <c r="H1" s="188"/>
      <c r="I1" s="189"/>
      <c r="J1" s="188"/>
      <c r="K1" s="188"/>
      <c r="L1" s="188"/>
      <c r="M1" s="188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1" t="s">
        <v>77</v>
      </c>
      <c r="Z1" s="190"/>
      <c r="AA1" s="190"/>
      <c r="AB1" s="190"/>
      <c r="AC1" s="190"/>
      <c r="AD1" s="190"/>
      <c r="AE1" s="190"/>
      <c r="AF1" s="190"/>
      <c r="AG1" s="190"/>
    </row>
    <row r="2" spans="1:34" ht="16.5" thickBot="1">
      <c r="A2" s="193"/>
      <c r="B2" s="194"/>
      <c r="C2" s="194"/>
      <c r="D2" s="194"/>
      <c r="E2" s="186"/>
      <c r="F2" s="194"/>
      <c r="G2" s="194"/>
      <c r="H2" s="194"/>
      <c r="I2" s="195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</row>
    <row r="3" spans="1:34" ht="15.75">
      <c r="A3" s="196" t="s">
        <v>2</v>
      </c>
      <c r="B3" s="197" t="s">
        <v>3</v>
      </c>
      <c r="C3" s="198"/>
      <c r="D3" s="199"/>
      <c r="F3" s="200"/>
      <c r="G3" s="201" t="s">
        <v>73</v>
      </c>
      <c r="H3" s="202"/>
      <c r="I3" s="203">
        <v>1</v>
      </c>
      <c r="J3" s="204"/>
      <c r="K3" s="202"/>
      <c r="L3" s="203">
        <v>2</v>
      </c>
      <c r="M3" s="204"/>
      <c r="N3" s="202"/>
      <c r="O3" s="203">
        <v>3</v>
      </c>
      <c r="P3" s="204"/>
      <c r="Q3" s="205"/>
      <c r="R3" s="203">
        <v>4</v>
      </c>
      <c r="S3" s="203"/>
      <c r="T3" s="206"/>
      <c r="U3" s="203">
        <v>5</v>
      </c>
      <c r="V3" s="204"/>
      <c r="W3" s="205"/>
      <c r="X3" s="203">
        <v>6</v>
      </c>
      <c r="Y3" s="204"/>
      <c r="Z3" s="207"/>
      <c r="AA3" s="207" t="s">
        <v>14</v>
      </c>
      <c r="AB3" s="204"/>
      <c r="AC3" s="204"/>
      <c r="AD3" s="208" t="s">
        <v>15</v>
      </c>
      <c r="AE3" s="205"/>
      <c r="AF3" s="209"/>
      <c r="AG3" s="210" t="s">
        <v>16</v>
      </c>
      <c r="AH3" s="211"/>
    </row>
    <row r="4" spans="1:34" ht="15.75">
      <c r="A4" s="212">
        <v>1</v>
      </c>
      <c r="B4" s="213" t="s">
        <v>157</v>
      </c>
      <c r="C4" s="214"/>
      <c r="D4" s="214"/>
      <c r="E4" s="215"/>
      <c r="F4" s="216"/>
      <c r="G4" s="217" t="s">
        <v>94</v>
      </c>
      <c r="H4" s="218"/>
      <c r="I4" s="219"/>
      <c r="J4" s="220"/>
      <c r="K4" s="221">
        <f>+H25</f>
        <v>0</v>
      </c>
      <c r="L4" s="222" t="s">
        <v>17</v>
      </c>
      <c r="M4" s="223">
        <f>+J25</f>
        <v>3</v>
      </c>
      <c r="N4" s="221">
        <f>+AF19</f>
        <v>1</v>
      </c>
      <c r="O4" s="222" t="s">
        <v>17</v>
      </c>
      <c r="P4" s="223">
        <f>+AH19</f>
        <v>3</v>
      </c>
      <c r="Q4" s="221">
        <f>+H19</f>
        <v>3</v>
      </c>
      <c r="R4" s="222" t="s">
        <v>17</v>
      </c>
      <c r="S4" s="224">
        <f>+J19</f>
        <v>2</v>
      </c>
      <c r="T4" s="221">
        <f>+AF15</f>
        <v>3</v>
      </c>
      <c r="U4" s="222" t="s">
        <v>17</v>
      </c>
      <c r="V4" s="224">
        <f>+AH15</f>
        <v>1</v>
      </c>
      <c r="W4" s="221">
        <f>+H13</f>
        <v>2</v>
      </c>
      <c r="X4" s="222" t="s">
        <v>17</v>
      </c>
      <c r="Y4" s="224">
        <f>+J13</f>
        <v>3</v>
      </c>
      <c r="Z4" s="225">
        <f aca="true" t="shared" si="0" ref="Z4:Z9">IF(H4&gt;2,1)+IF(K4&gt;2,1)+IF(N4&gt;2,1)+IF(Q4&gt;2,1)+IF(T4&gt;2,1)+IF(W4&gt;2,1)</f>
        <v>2</v>
      </c>
      <c r="AA4" s="222" t="s">
        <v>17</v>
      </c>
      <c r="AB4" s="223">
        <f aca="true" t="shared" si="1" ref="AB4:AB9">IF(J4&gt;2,1)+IF(M4&gt;2,1)+IF(P4&gt;2,1)+IF(S4&gt;2,1)+IF(V4&gt;2,1)+IF(Y4&gt;2,1)</f>
        <v>3</v>
      </c>
      <c r="AC4" s="224">
        <f>SUM(H4,K4,N4,Q4,T4,W4)</f>
        <v>9</v>
      </c>
      <c r="AD4" s="222" t="s">
        <v>17</v>
      </c>
      <c r="AE4" s="224">
        <f>SUM(J4,M4,P4,S4,V4,Y4)</f>
        <v>12</v>
      </c>
      <c r="AF4" s="440"/>
      <c r="AG4" s="441"/>
      <c r="AH4" s="442"/>
    </row>
    <row r="5" spans="1:34" ht="15.75">
      <c r="A5" s="212">
        <v>2</v>
      </c>
      <c r="B5" s="213" t="s">
        <v>155</v>
      </c>
      <c r="C5" s="214"/>
      <c r="D5" s="214"/>
      <c r="E5" s="226"/>
      <c r="F5" s="216"/>
      <c r="G5" s="217" t="s">
        <v>141</v>
      </c>
      <c r="H5" s="227">
        <f>+M4</f>
        <v>3</v>
      </c>
      <c r="I5" s="222" t="s">
        <v>17</v>
      </c>
      <c r="J5" s="228">
        <f>+K4</f>
        <v>0</v>
      </c>
      <c r="K5" s="229"/>
      <c r="L5" s="230"/>
      <c r="M5" s="231"/>
      <c r="N5" s="221">
        <f>+H20</f>
        <v>1</v>
      </c>
      <c r="O5" s="222" t="s">
        <v>17</v>
      </c>
      <c r="P5" s="223">
        <f>+J20</f>
        <v>3</v>
      </c>
      <c r="Q5" s="221">
        <f>+AF14</f>
        <v>1</v>
      </c>
      <c r="R5" s="222" t="s">
        <v>17</v>
      </c>
      <c r="S5" s="224">
        <f>+AH14</f>
        <v>3</v>
      </c>
      <c r="T5" s="221">
        <f>+H14</f>
        <v>3</v>
      </c>
      <c r="U5" s="222" t="s">
        <v>17</v>
      </c>
      <c r="V5" s="224">
        <f>+J14</f>
        <v>0</v>
      </c>
      <c r="W5" s="221">
        <f>+AF18</f>
        <v>3</v>
      </c>
      <c r="X5" s="222" t="s">
        <v>17</v>
      </c>
      <c r="Y5" s="224">
        <f>+AH18</f>
        <v>0</v>
      </c>
      <c r="Z5" s="225">
        <f t="shared" si="0"/>
        <v>3</v>
      </c>
      <c r="AA5" s="222" t="s">
        <v>17</v>
      </c>
      <c r="AB5" s="223">
        <f t="shared" si="1"/>
        <v>2</v>
      </c>
      <c r="AC5" s="224">
        <f>SUM(H14,J25,AF18,H20,AF14)</f>
        <v>11</v>
      </c>
      <c r="AD5" s="222" t="s">
        <v>17</v>
      </c>
      <c r="AE5" s="224">
        <f>SUM(J14,H25,AH18,J20,AH14)</f>
        <v>6</v>
      </c>
      <c r="AF5" s="440"/>
      <c r="AG5" s="441"/>
      <c r="AH5" s="442"/>
    </row>
    <row r="6" spans="1:34" ht="15.75">
      <c r="A6" s="212">
        <v>3</v>
      </c>
      <c r="B6" s="213" t="s">
        <v>164</v>
      </c>
      <c r="C6" s="214"/>
      <c r="D6" s="214"/>
      <c r="E6" s="226"/>
      <c r="F6" s="216"/>
      <c r="G6" s="217" t="s">
        <v>125</v>
      </c>
      <c r="H6" s="227">
        <f>+P4</f>
        <v>3</v>
      </c>
      <c r="I6" s="222" t="s">
        <v>17</v>
      </c>
      <c r="J6" s="228">
        <f>+N4</f>
        <v>1</v>
      </c>
      <c r="K6" s="227">
        <f>+P5</f>
        <v>3</v>
      </c>
      <c r="L6" s="214" t="s">
        <v>17</v>
      </c>
      <c r="M6" s="228">
        <f>+N5</f>
        <v>1</v>
      </c>
      <c r="N6" s="229"/>
      <c r="O6" s="219"/>
      <c r="P6" s="232"/>
      <c r="Q6" s="221">
        <f>+H15</f>
        <v>3</v>
      </c>
      <c r="R6" s="222" t="s">
        <v>17</v>
      </c>
      <c r="S6" s="224">
        <f>+J15</f>
        <v>1</v>
      </c>
      <c r="T6" s="221">
        <f>+H24</f>
        <v>3</v>
      </c>
      <c r="U6" s="222" t="s">
        <v>17</v>
      </c>
      <c r="V6" s="223">
        <f>+J24</f>
        <v>1</v>
      </c>
      <c r="W6" s="221">
        <f>+AF13</f>
        <v>3</v>
      </c>
      <c r="X6" s="222" t="s">
        <v>17</v>
      </c>
      <c r="Y6" s="224">
        <f>+AH13</f>
        <v>0</v>
      </c>
      <c r="Z6" s="225">
        <f t="shared" si="0"/>
        <v>5</v>
      </c>
      <c r="AA6" s="222" t="s">
        <v>17</v>
      </c>
      <c r="AB6" s="223">
        <f t="shared" si="1"/>
        <v>0</v>
      </c>
      <c r="AC6" s="224">
        <f>SUM(H15,H24,AH19,J20,AF13)</f>
        <v>15</v>
      </c>
      <c r="AD6" s="222" t="s">
        <v>17</v>
      </c>
      <c r="AE6" s="224">
        <f>SUM(J15,J24,AF19,H20,AH13)</f>
        <v>4</v>
      </c>
      <c r="AF6" s="440"/>
      <c r="AG6" s="441"/>
      <c r="AH6" s="442"/>
    </row>
    <row r="7" spans="1:34" ht="15.75">
      <c r="A7" s="212">
        <v>4</v>
      </c>
      <c r="B7" s="213" t="s">
        <v>165</v>
      </c>
      <c r="C7" s="214"/>
      <c r="D7" s="214"/>
      <c r="E7" s="226"/>
      <c r="F7" s="216"/>
      <c r="G7" s="217" t="s">
        <v>102</v>
      </c>
      <c r="H7" s="227">
        <f>+S4</f>
        <v>2</v>
      </c>
      <c r="I7" s="222" t="s">
        <v>17</v>
      </c>
      <c r="J7" s="228">
        <f>+Q4</f>
        <v>3</v>
      </c>
      <c r="K7" s="227">
        <f>+S5</f>
        <v>3</v>
      </c>
      <c r="L7" s="214" t="s">
        <v>17</v>
      </c>
      <c r="M7" s="228">
        <f>+Q5</f>
        <v>1</v>
      </c>
      <c r="N7" s="227">
        <f>+S6</f>
        <v>1</v>
      </c>
      <c r="O7" s="222" t="s">
        <v>17</v>
      </c>
      <c r="P7" s="223">
        <f>+Q6</f>
        <v>3</v>
      </c>
      <c r="Q7" s="233"/>
      <c r="R7" s="219"/>
      <c r="S7" s="220"/>
      <c r="T7" s="221">
        <f>+AF20</f>
        <v>2</v>
      </c>
      <c r="U7" s="234" t="s">
        <v>17</v>
      </c>
      <c r="V7" s="224">
        <f>+AH20</f>
        <v>3</v>
      </c>
      <c r="W7" s="221">
        <f>+H23</f>
        <v>3</v>
      </c>
      <c r="X7" s="222" t="s">
        <v>17</v>
      </c>
      <c r="Y7" s="224">
        <f>+J23</f>
        <v>0</v>
      </c>
      <c r="Z7" s="225">
        <f t="shared" si="0"/>
        <v>2</v>
      </c>
      <c r="AA7" s="222" t="s">
        <v>17</v>
      </c>
      <c r="AB7" s="223">
        <f t="shared" si="1"/>
        <v>3</v>
      </c>
      <c r="AC7" s="224">
        <f>SUM(J15,H23,AF20,J19,AH14)</f>
        <v>11</v>
      </c>
      <c r="AD7" s="222" t="s">
        <v>17</v>
      </c>
      <c r="AE7" s="224">
        <f>SUM(H15,J23,AH20,H19,AF14)</f>
        <v>10</v>
      </c>
      <c r="AF7" s="440"/>
      <c r="AG7" s="441"/>
      <c r="AH7" s="442"/>
    </row>
    <row r="8" spans="1:34" ht="15.75">
      <c r="A8" s="235">
        <v>5</v>
      </c>
      <c r="B8" s="236" t="s">
        <v>161</v>
      </c>
      <c r="C8" s="194"/>
      <c r="D8" s="195"/>
      <c r="E8" s="226"/>
      <c r="F8" s="237"/>
      <c r="G8" s="238" t="s">
        <v>94</v>
      </c>
      <c r="H8" s="194">
        <f>+V4</f>
        <v>1</v>
      </c>
      <c r="I8" s="222" t="s">
        <v>17</v>
      </c>
      <c r="J8" s="239">
        <f>+T4</f>
        <v>3</v>
      </c>
      <c r="K8" s="194">
        <f>+V5</f>
        <v>0</v>
      </c>
      <c r="L8" s="214" t="s">
        <v>17</v>
      </c>
      <c r="M8" s="239">
        <f>+T5</f>
        <v>3</v>
      </c>
      <c r="N8" s="194">
        <f>+V6</f>
        <v>1</v>
      </c>
      <c r="O8" s="222" t="s">
        <v>17</v>
      </c>
      <c r="P8" s="239">
        <f>+T6</f>
        <v>3</v>
      </c>
      <c r="Q8" s="194">
        <f>+V7</f>
        <v>3</v>
      </c>
      <c r="R8" s="240" t="s">
        <v>17</v>
      </c>
      <c r="S8" s="194">
        <f>+T7</f>
        <v>2</v>
      </c>
      <c r="T8" s="241"/>
      <c r="U8" s="242"/>
      <c r="V8" s="242"/>
      <c r="W8" s="221">
        <f>+H18</f>
        <v>3</v>
      </c>
      <c r="X8" s="222" t="s">
        <v>17</v>
      </c>
      <c r="Y8" s="243">
        <f>+J18</f>
        <v>0</v>
      </c>
      <c r="Z8" s="225">
        <f t="shared" si="0"/>
        <v>2</v>
      </c>
      <c r="AA8" s="222" t="s">
        <v>17</v>
      </c>
      <c r="AB8" s="223">
        <f t="shared" si="1"/>
        <v>3</v>
      </c>
      <c r="AC8" s="224">
        <f>SUM(J14,J24,AH20,H18,AH15)</f>
        <v>8</v>
      </c>
      <c r="AD8" s="222" t="s">
        <v>17</v>
      </c>
      <c r="AE8" s="223">
        <f>SUM(H14,H24,AF20,J18,AF15)</f>
        <v>11</v>
      </c>
      <c r="AF8" s="440"/>
      <c r="AG8" s="441"/>
      <c r="AH8" s="442"/>
    </row>
    <row r="9" spans="1:34" ht="15.75" customHeight="1" thickBot="1">
      <c r="A9" s="244">
        <v>6</v>
      </c>
      <c r="B9" s="245" t="s">
        <v>162</v>
      </c>
      <c r="C9" s="246"/>
      <c r="D9" s="246"/>
      <c r="E9" s="247"/>
      <c r="F9" s="248"/>
      <c r="G9" s="249" t="s">
        <v>94</v>
      </c>
      <c r="H9" s="250">
        <f>+Y4</f>
        <v>3</v>
      </c>
      <c r="I9" s="251" t="s">
        <v>17</v>
      </c>
      <c r="J9" s="252">
        <f>+W4</f>
        <v>2</v>
      </c>
      <c r="K9" s="250">
        <f>+Y5</f>
        <v>0</v>
      </c>
      <c r="L9" s="246" t="s">
        <v>17</v>
      </c>
      <c r="M9" s="252">
        <f>+W5</f>
        <v>3</v>
      </c>
      <c r="N9" s="250">
        <f>+Y6</f>
        <v>0</v>
      </c>
      <c r="O9" s="251" t="s">
        <v>17</v>
      </c>
      <c r="P9" s="253">
        <f>+W6</f>
        <v>3</v>
      </c>
      <c r="Q9" s="254">
        <f>+Y7</f>
        <v>0</v>
      </c>
      <c r="R9" s="251" t="s">
        <v>17</v>
      </c>
      <c r="S9" s="255">
        <f>+W7</f>
        <v>3</v>
      </c>
      <c r="T9" s="254">
        <f>+Y8</f>
        <v>0</v>
      </c>
      <c r="U9" s="251" t="s">
        <v>17</v>
      </c>
      <c r="V9" s="253">
        <f>+W8</f>
        <v>3</v>
      </c>
      <c r="W9" s="256"/>
      <c r="X9" s="257"/>
      <c r="Y9" s="258"/>
      <c r="Z9" s="259">
        <f t="shared" si="0"/>
        <v>1</v>
      </c>
      <c r="AA9" s="251" t="s">
        <v>17</v>
      </c>
      <c r="AB9" s="253">
        <f t="shared" si="1"/>
        <v>4</v>
      </c>
      <c r="AC9" s="255">
        <f>SUM(J13,J23,AH18,J18,AH13)</f>
        <v>3</v>
      </c>
      <c r="AD9" s="251" t="s">
        <v>17</v>
      </c>
      <c r="AE9" s="255">
        <f>SUM(H13,H23,AF18,H18,AF13)</f>
        <v>14</v>
      </c>
      <c r="AF9" s="443"/>
      <c r="AG9" s="444"/>
      <c r="AH9" s="445"/>
    </row>
    <row r="10" spans="1:34" ht="26.25" customHeight="1" thickBot="1">
      <c r="A10" s="260"/>
      <c r="I10" s="192"/>
      <c r="K10" s="260"/>
      <c r="L10" s="260"/>
      <c r="Z10" s="261">
        <f>SUM(Z4:Z9)</f>
        <v>15</v>
      </c>
      <c r="AA10" s="261"/>
      <c r="AB10" s="261">
        <f>SUM(AB4:AB9)</f>
        <v>15</v>
      </c>
      <c r="AC10" s="261">
        <f>SUM(AC4:AC9)</f>
        <v>57</v>
      </c>
      <c r="AD10" s="261"/>
      <c r="AE10" s="261">
        <f>SUM(AE4:AE9)</f>
        <v>57</v>
      </c>
      <c r="AH10" s="262"/>
    </row>
    <row r="11" spans="1:34" ht="15.75" customHeight="1" thickBot="1">
      <c r="A11" s="263"/>
      <c r="B11" s="264"/>
      <c r="C11" s="265"/>
      <c r="D11" s="265"/>
      <c r="E11" s="266" t="s">
        <v>3</v>
      </c>
      <c r="F11" s="266"/>
      <c r="G11" s="266" t="s">
        <v>3</v>
      </c>
      <c r="H11" s="267" t="s">
        <v>151</v>
      </c>
      <c r="I11" s="267"/>
      <c r="J11" s="268"/>
      <c r="K11" s="269"/>
      <c r="L11" s="270"/>
      <c r="M11" s="271"/>
      <c r="N11" s="267"/>
      <c r="O11" s="272"/>
      <c r="P11" s="267"/>
      <c r="Q11" s="267"/>
      <c r="R11" s="267" t="s">
        <v>3</v>
      </c>
      <c r="S11" s="267"/>
      <c r="T11" s="267"/>
      <c r="U11" s="267"/>
      <c r="V11" s="267"/>
      <c r="W11" s="267"/>
      <c r="X11" s="267"/>
      <c r="Y11" s="267"/>
      <c r="Z11" s="267"/>
      <c r="AA11" s="267" t="s">
        <v>3</v>
      </c>
      <c r="AB11" s="267"/>
      <c r="AC11" s="267"/>
      <c r="AD11" s="267"/>
      <c r="AE11" s="267"/>
      <c r="AF11" s="267" t="s">
        <v>151</v>
      </c>
      <c r="AG11" s="267"/>
      <c r="AH11" s="268"/>
    </row>
    <row r="12" spans="1:34" ht="16.5" customHeight="1">
      <c r="A12" s="273"/>
      <c r="B12" s="274" t="s">
        <v>18</v>
      </c>
      <c r="C12" s="260"/>
      <c r="D12" s="260"/>
      <c r="E12" s="260"/>
      <c r="F12" s="260"/>
      <c r="G12" s="260"/>
      <c r="H12" s="260"/>
      <c r="I12" s="260"/>
      <c r="J12" s="275"/>
      <c r="K12" s="273"/>
      <c r="L12" s="262"/>
      <c r="M12" s="274" t="s">
        <v>55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75"/>
    </row>
    <row r="13" spans="1:79" s="194" customFormat="1" ht="15.75">
      <c r="A13" s="263"/>
      <c r="B13" s="276">
        <v>1</v>
      </c>
      <c r="C13" s="277" t="s">
        <v>0</v>
      </c>
      <c r="D13" s="278">
        <v>6</v>
      </c>
      <c r="E13" s="279" t="str">
        <f>+B4</f>
        <v>Wieland, Sabrina</v>
      </c>
      <c r="F13" s="280" t="s">
        <v>0</v>
      </c>
      <c r="G13" s="281" t="str">
        <f>+B9</f>
        <v>Friederich, Pia</v>
      </c>
      <c r="H13" s="282">
        <v>2</v>
      </c>
      <c r="I13" s="283" t="s">
        <v>17</v>
      </c>
      <c r="J13" s="284">
        <v>3</v>
      </c>
      <c r="K13" s="285"/>
      <c r="L13" s="286"/>
      <c r="M13" s="287">
        <v>3</v>
      </c>
      <c r="N13" s="288" t="s">
        <v>0</v>
      </c>
      <c r="O13" s="289">
        <v>6</v>
      </c>
      <c r="P13" s="279" t="str">
        <f>+B6</f>
        <v>Neubauer, Anna-Lena</v>
      </c>
      <c r="Q13" s="285"/>
      <c r="R13" s="290"/>
      <c r="S13" s="290"/>
      <c r="T13" s="290"/>
      <c r="U13" s="290"/>
      <c r="V13" s="290"/>
      <c r="W13" s="291" t="s">
        <v>0</v>
      </c>
      <c r="X13" s="292" t="str">
        <f>+B9</f>
        <v>Friederich, Pia</v>
      </c>
      <c r="Y13" s="285"/>
      <c r="Z13" s="293"/>
      <c r="AA13" s="279"/>
      <c r="AB13" s="279"/>
      <c r="AC13" s="279"/>
      <c r="AD13" s="279"/>
      <c r="AE13" s="279"/>
      <c r="AF13" s="294">
        <v>3</v>
      </c>
      <c r="AG13" s="295" t="s">
        <v>17</v>
      </c>
      <c r="AH13" s="284">
        <v>0</v>
      </c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</row>
    <row r="14" spans="1:79" s="194" customFormat="1" ht="15.75">
      <c r="A14" s="296"/>
      <c r="B14" s="297">
        <v>2</v>
      </c>
      <c r="C14" s="298" t="s">
        <v>0</v>
      </c>
      <c r="D14" s="299">
        <v>5</v>
      </c>
      <c r="E14" s="227" t="str">
        <f>+B5</f>
        <v>Tränkle, Julia</v>
      </c>
      <c r="F14" s="300" t="s">
        <v>0</v>
      </c>
      <c r="G14" s="228" t="str">
        <f>+B8</f>
        <v>Chiarello, Lisa</v>
      </c>
      <c r="H14" s="282">
        <v>3</v>
      </c>
      <c r="I14" s="283" t="s">
        <v>17</v>
      </c>
      <c r="J14" s="284">
        <v>0</v>
      </c>
      <c r="K14" s="273"/>
      <c r="L14" s="262"/>
      <c r="M14" s="301">
        <v>2</v>
      </c>
      <c r="N14" s="302" t="s">
        <v>0</v>
      </c>
      <c r="O14" s="303">
        <v>4</v>
      </c>
      <c r="P14" s="227" t="str">
        <f>+B5</f>
        <v>Tränkle, Julia</v>
      </c>
      <c r="Q14" s="304"/>
      <c r="R14" s="305"/>
      <c r="S14" s="305"/>
      <c r="T14" s="305"/>
      <c r="U14" s="305"/>
      <c r="V14" s="305"/>
      <c r="W14" s="306" t="s">
        <v>0</v>
      </c>
      <c r="X14" s="307" t="str">
        <f>+B7</f>
        <v>Pfennig, Maike</v>
      </c>
      <c r="Y14" s="304"/>
      <c r="Z14" s="308"/>
      <c r="AA14" s="227"/>
      <c r="AB14" s="227"/>
      <c r="AC14" s="227"/>
      <c r="AD14" s="227"/>
      <c r="AE14" s="227"/>
      <c r="AF14" s="309">
        <v>1</v>
      </c>
      <c r="AG14" s="310" t="s">
        <v>17</v>
      </c>
      <c r="AH14" s="311">
        <v>3</v>
      </c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</row>
    <row r="15" spans="1:79" s="194" customFormat="1" ht="16.5" thickBot="1">
      <c r="A15" s="263"/>
      <c r="B15" s="312">
        <v>3</v>
      </c>
      <c r="C15" s="313" t="s">
        <v>0</v>
      </c>
      <c r="D15" s="314">
        <v>4</v>
      </c>
      <c r="E15" s="315" t="str">
        <f>+B6</f>
        <v>Neubauer, Anna-Lena</v>
      </c>
      <c r="F15" s="316" t="s">
        <v>0</v>
      </c>
      <c r="G15" s="317" t="str">
        <f>+B7</f>
        <v>Pfennig, Maike</v>
      </c>
      <c r="H15" s="318">
        <v>3</v>
      </c>
      <c r="I15" s="319" t="s">
        <v>17</v>
      </c>
      <c r="J15" s="320">
        <v>1</v>
      </c>
      <c r="K15" s="273"/>
      <c r="L15" s="321"/>
      <c r="M15" s="322">
        <v>1</v>
      </c>
      <c r="N15" s="323" t="s">
        <v>0</v>
      </c>
      <c r="O15" s="324">
        <v>5</v>
      </c>
      <c r="P15" s="325" t="str">
        <f>+B4</f>
        <v>Wieland, Sabrina</v>
      </c>
      <c r="Q15" s="325"/>
      <c r="R15" s="325"/>
      <c r="S15" s="325"/>
      <c r="T15" s="325"/>
      <c r="U15" s="325"/>
      <c r="V15" s="325"/>
      <c r="W15" s="326" t="s">
        <v>0</v>
      </c>
      <c r="X15" s="325" t="str">
        <f>+B8</f>
        <v>Chiarello, Lisa</v>
      </c>
      <c r="Y15" s="325"/>
      <c r="Z15" s="325"/>
      <c r="AA15" s="325"/>
      <c r="AB15" s="325"/>
      <c r="AC15" s="325"/>
      <c r="AD15" s="325"/>
      <c r="AE15" s="327"/>
      <c r="AF15" s="318">
        <v>3</v>
      </c>
      <c r="AG15" s="319" t="s">
        <v>17</v>
      </c>
      <c r="AH15" s="320">
        <v>1</v>
      </c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</row>
    <row r="16" spans="1:79" s="194" customFormat="1" ht="16.5" thickBot="1">
      <c r="A16" s="195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</row>
    <row r="17" spans="1:79" s="334" customFormat="1" ht="16.5" customHeight="1">
      <c r="A17" s="195"/>
      <c r="B17" s="274" t="s">
        <v>43</v>
      </c>
      <c r="C17" s="328"/>
      <c r="D17" s="328"/>
      <c r="E17" s="328"/>
      <c r="F17" s="328"/>
      <c r="G17" s="328"/>
      <c r="H17" s="328"/>
      <c r="I17" s="328"/>
      <c r="J17" s="329"/>
      <c r="K17" s="330"/>
      <c r="L17" s="330"/>
      <c r="M17" s="331" t="s">
        <v>31</v>
      </c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3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</row>
    <row r="18" spans="1:34" ht="15.75">
      <c r="A18" s="195"/>
      <c r="B18" s="276">
        <v>5</v>
      </c>
      <c r="C18" s="277" t="s">
        <v>0</v>
      </c>
      <c r="D18" s="278">
        <v>6</v>
      </c>
      <c r="E18" s="279" t="str">
        <f>+B8</f>
        <v>Chiarello, Lisa</v>
      </c>
      <c r="F18" s="291" t="s">
        <v>0</v>
      </c>
      <c r="G18" s="279" t="str">
        <f>+B9</f>
        <v>Friederich, Pia</v>
      </c>
      <c r="H18" s="294">
        <v>3</v>
      </c>
      <c r="I18" s="283" t="s">
        <v>17</v>
      </c>
      <c r="J18" s="335">
        <v>0</v>
      </c>
      <c r="K18" s="273"/>
      <c r="L18" s="273"/>
      <c r="M18" s="336">
        <v>2</v>
      </c>
      <c r="N18" s="337" t="s">
        <v>0</v>
      </c>
      <c r="O18" s="338">
        <v>6</v>
      </c>
      <c r="P18" s="339" t="str">
        <f>+B5</f>
        <v>Tränkle, Julia</v>
      </c>
      <c r="Q18" s="273"/>
      <c r="R18" s="263"/>
      <c r="S18" s="263"/>
      <c r="T18" s="263"/>
      <c r="U18" s="263"/>
      <c r="V18" s="263"/>
      <c r="W18" s="340" t="s">
        <v>0</v>
      </c>
      <c r="X18" s="195" t="str">
        <f>+B9</f>
        <v>Friederich, Pia</v>
      </c>
      <c r="Y18" s="273"/>
      <c r="Z18" s="263"/>
      <c r="AA18" s="263"/>
      <c r="AB18" s="263"/>
      <c r="AC18" s="263"/>
      <c r="AD18" s="263"/>
      <c r="AE18" s="263"/>
      <c r="AF18" s="341">
        <v>3</v>
      </c>
      <c r="AG18" s="342" t="s">
        <v>17</v>
      </c>
      <c r="AH18" s="311">
        <v>0</v>
      </c>
    </row>
    <row r="19" spans="1:34" ht="18.75">
      <c r="A19" s="330"/>
      <c r="B19" s="343">
        <v>1</v>
      </c>
      <c r="C19" s="344" t="s">
        <v>0</v>
      </c>
      <c r="D19" s="345">
        <v>4</v>
      </c>
      <c r="E19" s="227" t="str">
        <f>+B4</f>
        <v>Wieland, Sabrina</v>
      </c>
      <c r="F19" s="306" t="s">
        <v>0</v>
      </c>
      <c r="G19" s="227" t="str">
        <f>+B7</f>
        <v>Pfennig, Maike</v>
      </c>
      <c r="H19" s="294">
        <v>3</v>
      </c>
      <c r="I19" s="295" t="s">
        <v>17</v>
      </c>
      <c r="J19" s="284">
        <v>2</v>
      </c>
      <c r="K19" s="273"/>
      <c r="L19" s="273"/>
      <c r="M19" s="336">
        <v>1</v>
      </c>
      <c r="N19" s="337" t="s">
        <v>0</v>
      </c>
      <c r="O19" s="338">
        <v>3</v>
      </c>
      <c r="P19" s="346" t="str">
        <f>+B4</f>
        <v>Wieland, Sabrina</v>
      </c>
      <c r="Q19" s="304"/>
      <c r="R19" s="305"/>
      <c r="S19" s="305"/>
      <c r="T19" s="305"/>
      <c r="U19" s="305"/>
      <c r="V19" s="305"/>
      <c r="W19" s="347" t="s">
        <v>0</v>
      </c>
      <c r="X19" s="348" t="str">
        <f>+B6</f>
        <v>Neubauer, Anna-Lena</v>
      </c>
      <c r="Y19" s="304"/>
      <c r="Z19" s="305"/>
      <c r="AA19" s="227"/>
      <c r="AB19" s="227"/>
      <c r="AC19" s="227"/>
      <c r="AD19" s="227"/>
      <c r="AE19" s="227"/>
      <c r="AF19" s="294">
        <v>1</v>
      </c>
      <c r="AG19" s="283" t="s">
        <v>17</v>
      </c>
      <c r="AH19" s="284">
        <v>3</v>
      </c>
    </row>
    <row r="20" spans="1:34" ht="16.5" thickBot="1">
      <c r="A20" s="273"/>
      <c r="B20" s="349">
        <v>2</v>
      </c>
      <c r="C20" s="323" t="s">
        <v>0</v>
      </c>
      <c r="D20" s="350">
        <v>3</v>
      </c>
      <c r="E20" s="315" t="str">
        <f>+B5</f>
        <v>Tränkle, Julia</v>
      </c>
      <c r="F20" s="351" t="s">
        <v>0</v>
      </c>
      <c r="G20" s="315" t="str">
        <f>+B6</f>
        <v>Neubauer, Anna-Lena</v>
      </c>
      <c r="H20" s="352">
        <v>1</v>
      </c>
      <c r="I20" s="353" t="s">
        <v>17</v>
      </c>
      <c r="J20" s="354">
        <v>3</v>
      </c>
      <c r="K20" s="273"/>
      <c r="L20" s="273"/>
      <c r="M20" s="322">
        <v>4</v>
      </c>
      <c r="N20" s="355" t="s">
        <v>0</v>
      </c>
      <c r="O20" s="356">
        <v>5</v>
      </c>
      <c r="P20" s="357" t="str">
        <f>+B7</f>
        <v>Pfennig, Maike</v>
      </c>
      <c r="Q20" s="358"/>
      <c r="R20" s="359"/>
      <c r="S20" s="359"/>
      <c r="T20" s="359"/>
      <c r="U20" s="359"/>
      <c r="V20" s="359"/>
      <c r="W20" s="360" t="s">
        <v>0</v>
      </c>
      <c r="X20" s="325" t="str">
        <f>+B8</f>
        <v>Chiarello, Lisa</v>
      </c>
      <c r="Y20" s="358"/>
      <c r="Z20" s="359"/>
      <c r="AA20" s="315"/>
      <c r="AB20" s="315"/>
      <c r="AC20" s="315"/>
      <c r="AD20" s="315"/>
      <c r="AE20" s="315"/>
      <c r="AF20" s="352">
        <v>2</v>
      </c>
      <c r="AG20" s="361" t="s">
        <v>17</v>
      </c>
      <c r="AH20" s="354">
        <v>3</v>
      </c>
    </row>
    <row r="21" spans="1:34" ht="16.5" thickBot="1">
      <c r="A21" s="195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</row>
    <row r="22" spans="1:10" ht="16.5" customHeight="1">
      <c r="A22" s="273"/>
      <c r="B22" s="274" t="s">
        <v>19</v>
      </c>
      <c r="C22" s="260"/>
      <c r="D22" s="260"/>
      <c r="E22" s="260"/>
      <c r="F22" s="260"/>
      <c r="G22" s="260"/>
      <c r="H22" s="260"/>
      <c r="I22" s="260"/>
      <c r="J22" s="275"/>
    </row>
    <row r="23" spans="1:10" ht="15.75">
      <c r="A23" s="263"/>
      <c r="B23" s="362">
        <v>4</v>
      </c>
      <c r="C23" s="363" t="s">
        <v>0</v>
      </c>
      <c r="D23" s="364">
        <v>6</v>
      </c>
      <c r="E23" s="279" t="str">
        <f>+B7</f>
        <v>Pfennig, Maike</v>
      </c>
      <c r="F23" s="280" t="s">
        <v>0</v>
      </c>
      <c r="G23" s="281" t="str">
        <f>+B9</f>
        <v>Friederich, Pia</v>
      </c>
      <c r="H23" s="282">
        <v>3</v>
      </c>
      <c r="I23" s="283" t="s">
        <v>17</v>
      </c>
      <c r="J23" s="284">
        <v>0</v>
      </c>
    </row>
    <row r="24" spans="1:10" ht="15.75">
      <c r="A24" s="263"/>
      <c r="B24" s="365">
        <v>3</v>
      </c>
      <c r="C24" s="366" t="s">
        <v>0</v>
      </c>
      <c r="D24" s="367">
        <v>5</v>
      </c>
      <c r="E24" s="227" t="str">
        <f>+B6</f>
        <v>Neubauer, Anna-Lena</v>
      </c>
      <c r="F24" s="300" t="s">
        <v>0</v>
      </c>
      <c r="G24" s="228" t="str">
        <f>+B8</f>
        <v>Chiarello, Lisa</v>
      </c>
      <c r="H24" s="282">
        <v>3</v>
      </c>
      <c r="I24" s="283" t="s">
        <v>17</v>
      </c>
      <c r="J24" s="284">
        <v>1</v>
      </c>
    </row>
    <row r="25" spans="1:10" ht="16.5" thickBot="1">
      <c r="A25" s="273"/>
      <c r="B25" s="368">
        <v>1</v>
      </c>
      <c r="C25" s="369" t="s">
        <v>0</v>
      </c>
      <c r="D25" s="370">
        <v>2</v>
      </c>
      <c r="E25" s="357" t="str">
        <f>+B4</f>
        <v>Wieland, Sabrina</v>
      </c>
      <c r="F25" s="360" t="s">
        <v>0</v>
      </c>
      <c r="G25" s="325" t="str">
        <f>+B5</f>
        <v>Tränkle, Julia</v>
      </c>
      <c r="H25" s="352">
        <v>0</v>
      </c>
      <c r="I25" s="361" t="s">
        <v>17</v>
      </c>
      <c r="J25" s="354">
        <v>3</v>
      </c>
    </row>
    <row r="26" ht="12.75">
      <c r="I26" s="192"/>
    </row>
    <row r="28" ht="18.75">
      <c r="B28" s="371" t="s">
        <v>152</v>
      </c>
    </row>
    <row r="29" ht="12.75">
      <c r="I29" s="192"/>
    </row>
    <row r="30" ht="13.5" thickBot="1">
      <c r="I30" s="192"/>
    </row>
    <row r="31" spans="2:30" ht="16.5" thickBot="1">
      <c r="B31" s="372" t="s">
        <v>3</v>
      </c>
      <c r="C31" s="373"/>
      <c r="D31" s="373"/>
      <c r="E31" s="373"/>
      <c r="F31" s="373"/>
      <c r="G31" s="374" t="s">
        <v>73</v>
      </c>
      <c r="H31" s="374"/>
      <c r="I31" s="374"/>
      <c r="J31" s="374"/>
      <c r="K31" s="374"/>
      <c r="L31" s="374"/>
      <c r="M31" s="374"/>
      <c r="N31" s="374"/>
      <c r="O31" s="372"/>
      <c r="P31" s="374" t="s">
        <v>14</v>
      </c>
      <c r="Q31" s="374"/>
      <c r="R31" s="374"/>
      <c r="S31" s="375"/>
      <c r="T31" s="372"/>
      <c r="U31" s="374" t="s">
        <v>15</v>
      </c>
      <c r="V31" s="374"/>
      <c r="W31" s="374"/>
      <c r="X31" s="375"/>
      <c r="Y31" s="437" t="s">
        <v>74</v>
      </c>
      <c r="Z31" s="438"/>
      <c r="AA31" s="439"/>
      <c r="AB31" s="437" t="s">
        <v>16</v>
      </c>
      <c r="AC31" s="438"/>
      <c r="AD31" s="439"/>
    </row>
    <row r="32" spans="2:30" ht="15.75">
      <c r="B32" s="376" t="str">
        <f>$B$6</f>
        <v>Neubauer, Anna-Lena</v>
      </c>
      <c r="C32" s="377"/>
      <c r="D32" s="377"/>
      <c r="E32" s="377"/>
      <c r="F32" s="377"/>
      <c r="G32" s="378" t="str">
        <f>$G$6</f>
        <v>SV Frauenzimmern</v>
      </c>
      <c r="H32" s="377"/>
      <c r="I32" s="377"/>
      <c r="J32" s="377"/>
      <c r="K32" s="377"/>
      <c r="L32" s="377"/>
      <c r="M32" s="377"/>
      <c r="N32" s="377"/>
      <c r="O32" s="379"/>
      <c r="P32" s="380">
        <f>$Z$6</f>
        <v>5</v>
      </c>
      <c r="Q32" s="381" t="s">
        <v>17</v>
      </c>
      <c r="R32" s="380">
        <f>$AB$6</f>
        <v>0</v>
      </c>
      <c r="S32" s="382"/>
      <c r="T32" s="383">
        <f>$AC$6</f>
        <v>15</v>
      </c>
      <c r="U32" s="384"/>
      <c r="V32" s="381" t="s">
        <v>17</v>
      </c>
      <c r="W32" s="385">
        <f>$AE$6</f>
        <v>4</v>
      </c>
      <c r="X32" s="386"/>
      <c r="Y32" s="377"/>
      <c r="Z32" s="387">
        <f aca="true" t="shared" si="2" ref="Z32:Z37">SUM(T32-W32)</f>
        <v>11</v>
      </c>
      <c r="AA32" s="388"/>
      <c r="AB32" s="389"/>
      <c r="AC32" s="390">
        <v>1</v>
      </c>
      <c r="AD32" s="262"/>
    </row>
    <row r="33" spans="2:30" ht="15.75">
      <c r="B33" s="391" t="str">
        <f>$B$5</f>
        <v>Tränkle, Julia</v>
      </c>
      <c r="C33" s="304"/>
      <c r="D33" s="304"/>
      <c r="E33" s="304"/>
      <c r="F33" s="304"/>
      <c r="G33" s="392" t="str">
        <f>$G$5</f>
        <v>TSV Ellhofen</v>
      </c>
      <c r="H33" s="304"/>
      <c r="I33" s="304"/>
      <c r="J33" s="304"/>
      <c r="K33" s="304"/>
      <c r="L33" s="304"/>
      <c r="M33" s="304"/>
      <c r="N33" s="304"/>
      <c r="O33" s="393"/>
      <c r="P33" s="394">
        <f>$Z$5</f>
        <v>3</v>
      </c>
      <c r="Q33" s="395" t="s">
        <v>17</v>
      </c>
      <c r="R33" s="394">
        <f>$AB$5</f>
        <v>2</v>
      </c>
      <c r="S33" s="396"/>
      <c r="T33" s="397">
        <f>$AC$5</f>
        <v>11</v>
      </c>
      <c r="U33" s="398"/>
      <c r="V33" s="395" t="s">
        <v>17</v>
      </c>
      <c r="W33" s="399">
        <f>$AE$5</f>
        <v>6</v>
      </c>
      <c r="X33" s="400"/>
      <c r="Y33" s="304"/>
      <c r="Z33" s="401">
        <f t="shared" si="2"/>
        <v>5</v>
      </c>
      <c r="AA33" s="402"/>
      <c r="AB33" s="389"/>
      <c r="AC33" s="390">
        <v>2</v>
      </c>
      <c r="AD33" s="262"/>
    </row>
    <row r="34" spans="2:30" ht="15.75">
      <c r="B34" s="376" t="str">
        <f>$B$7</f>
        <v>Pfennig, Maike</v>
      </c>
      <c r="C34" s="377"/>
      <c r="D34" s="377"/>
      <c r="E34" s="377"/>
      <c r="F34" s="377"/>
      <c r="G34" s="378" t="str">
        <f>$G$7</f>
        <v>TG Offenau</v>
      </c>
      <c r="H34" s="377"/>
      <c r="I34" s="377"/>
      <c r="J34" s="377"/>
      <c r="K34" s="377"/>
      <c r="L34" s="377"/>
      <c r="M34" s="377"/>
      <c r="N34" s="377"/>
      <c r="O34" s="379"/>
      <c r="P34" s="380">
        <f>$Z$7</f>
        <v>2</v>
      </c>
      <c r="Q34" s="381" t="s">
        <v>17</v>
      </c>
      <c r="R34" s="380">
        <f>$AB$7</f>
        <v>3</v>
      </c>
      <c r="S34" s="382"/>
      <c r="T34" s="383">
        <f>$AC$7</f>
        <v>11</v>
      </c>
      <c r="U34" s="384"/>
      <c r="V34" s="381" t="s">
        <v>17</v>
      </c>
      <c r="W34" s="385">
        <f>$AE$7</f>
        <v>10</v>
      </c>
      <c r="X34" s="386"/>
      <c r="Y34" s="377"/>
      <c r="Z34" s="387">
        <f t="shared" si="2"/>
        <v>1</v>
      </c>
      <c r="AA34" s="388"/>
      <c r="AB34" s="389"/>
      <c r="AC34" s="390">
        <v>3</v>
      </c>
      <c r="AD34" s="262"/>
    </row>
    <row r="35" spans="2:30" ht="15.75">
      <c r="B35" s="376" t="str">
        <f>$B$4</f>
        <v>Wieland, Sabrina</v>
      </c>
      <c r="C35" s="377"/>
      <c r="D35" s="377"/>
      <c r="E35" s="377"/>
      <c r="F35" s="377"/>
      <c r="G35" s="378" t="str">
        <f>$G$4</f>
        <v>SV Neckarsulm</v>
      </c>
      <c r="H35" s="377"/>
      <c r="I35" s="377"/>
      <c r="J35" s="377"/>
      <c r="K35" s="377"/>
      <c r="L35" s="377"/>
      <c r="M35" s="377"/>
      <c r="N35" s="377"/>
      <c r="O35" s="379"/>
      <c r="P35" s="380">
        <f>$Z$4</f>
        <v>2</v>
      </c>
      <c r="Q35" s="381" t="s">
        <v>17</v>
      </c>
      <c r="R35" s="380">
        <f>$AB$4</f>
        <v>3</v>
      </c>
      <c r="S35" s="382"/>
      <c r="T35" s="383">
        <f>$AC$4</f>
        <v>9</v>
      </c>
      <c r="U35" s="384"/>
      <c r="V35" s="381" t="s">
        <v>17</v>
      </c>
      <c r="W35" s="385">
        <f>$AE$4</f>
        <v>12</v>
      </c>
      <c r="X35" s="386"/>
      <c r="Y35" s="377"/>
      <c r="Z35" s="387">
        <f t="shared" si="2"/>
        <v>-3</v>
      </c>
      <c r="AA35" s="388"/>
      <c r="AB35" s="389"/>
      <c r="AC35" s="390">
        <v>4</v>
      </c>
      <c r="AD35" s="262"/>
    </row>
    <row r="36" spans="2:30" ht="15.75">
      <c r="B36" s="376" t="str">
        <f>$B$8</f>
        <v>Chiarello, Lisa</v>
      </c>
      <c r="C36" s="377"/>
      <c r="D36" s="377"/>
      <c r="E36" s="403"/>
      <c r="F36" s="377"/>
      <c r="G36" s="378" t="str">
        <f>$G$8</f>
        <v>SV Neckarsulm</v>
      </c>
      <c r="H36" s="377"/>
      <c r="I36" s="377"/>
      <c r="J36" s="377"/>
      <c r="K36" s="377"/>
      <c r="L36" s="377"/>
      <c r="M36" s="377"/>
      <c r="N36" s="377"/>
      <c r="O36" s="379"/>
      <c r="P36" s="380">
        <f>$Z$8</f>
        <v>2</v>
      </c>
      <c r="Q36" s="381" t="s">
        <v>17</v>
      </c>
      <c r="R36" s="380">
        <f>$AB$8</f>
        <v>3</v>
      </c>
      <c r="S36" s="382"/>
      <c r="T36" s="383">
        <f>$AC$8</f>
        <v>8</v>
      </c>
      <c r="U36" s="384"/>
      <c r="V36" s="381" t="s">
        <v>17</v>
      </c>
      <c r="W36" s="385">
        <f>$AE$8</f>
        <v>11</v>
      </c>
      <c r="X36" s="386"/>
      <c r="Y36" s="377"/>
      <c r="Z36" s="387">
        <f t="shared" si="2"/>
        <v>-3</v>
      </c>
      <c r="AA36" s="388"/>
      <c r="AB36" s="389"/>
      <c r="AC36" s="390">
        <v>5</v>
      </c>
      <c r="AD36" s="262"/>
    </row>
    <row r="37" spans="2:30" ht="16.5" thickBot="1">
      <c r="B37" s="404" t="str">
        <f>$B$9</f>
        <v>Friederich, Pia</v>
      </c>
      <c r="C37" s="358"/>
      <c r="D37" s="358"/>
      <c r="E37" s="358"/>
      <c r="F37" s="358"/>
      <c r="G37" s="405" t="str">
        <f>$G$9</f>
        <v>SV Neckarsulm</v>
      </c>
      <c r="H37" s="358"/>
      <c r="I37" s="358"/>
      <c r="J37" s="358"/>
      <c r="K37" s="358"/>
      <c r="L37" s="358"/>
      <c r="M37" s="358"/>
      <c r="N37" s="358"/>
      <c r="O37" s="406"/>
      <c r="P37" s="407">
        <f>$Z$9</f>
        <v>1</v>
      </c>
      <c r="Q37" s="408" t="s">
        <v>17</v>
      </c>
      <c r="R37" s="407">
        <f>$AB$9</f>
        <v>4</v>
      </c>
      <c r="S37" s="409"/>
      <c r="T37" s="410">
        <f>$AC$9</f>
        <v>3</v>
      </c>
      <c r="U37" s="411"/>
      <c r="V37" s="408" t="s">
        <v>17</v>
      </c>
      <c r="W37" s="412">
        <f>$AE$9</f>
        <v>14</v>
      </c>
      <c r="X37" s="413"/>
      <c r="Y37" s="358"/>
      <c r="Z37" s="414">
        <f t="shared" si="2"/>
        <v>-11</v>
      </c>
      <c r="AA37" s="415"/>
      <c r="AB37" s="406"/>
      <c r="AC37" s="407">
        <v>6</v>
      </c>
      <c r="AD37" s="416"/>
    </row>
    <row r="38" spans="15:24" ht="16.5" thickBot="1">
      <c r="O38" s="417">
        <f>SUM(P32:P37)</f>
        <v>15</v>
      </c>
      <c r="P38" s="418"/>
      <c r="Q38" s="419" t="s">
        <v>17</v>
      </c>
      <c r="R38" s="420">
        <f>SUM(R32:R37)</f>
        <v>15</v>
      </c>
      <c r="S38" s="421"/>
      <c r="T38" s="417">
        <f>SUM(T32:T37)</f>
        <v>57</v>
      </c>
      <c r="U38" s="420"/>
      <c r="V38" s="408" t="s">
        <v>17</v>
      </c>
      <c r="W38" s="420">
        <f>SUM(W32:W37)</f>
        <v>57</v>
      </c>
      <c r="X38" s="421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Stephan Roth</cp:lastModifiedBy>
  <cp:lastPrinted>2007-03-25T12:36:22Z</cp:lastPrinted>
  <dcterms:created xsi:type="dcterms:W3CDTF">1998-10-05T15:45:18Z</dcterms:created>
  <dcterms:modified xsi:type="dcterms:W3CDTF">2007-03-25T16:05:33Z</dcterms:modified>
  <cp:category/>
  <cp:version/>
  <cp:contentType/>
  <cp:contentStatus/>
</cp:coreProperties>
</file>