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activeTab="0"/>
  </bookViews>
  <sheets>
    <sheet name="JU18 I-Z Gr.1" sheetId="1" r:id="rId1"/>
    <sheet name="JU18 I-Z Gr.2" sheetId="2" r:id="rId2"/>
    <sheet name="JU18 I-Z Gr.3" sheetId="3" r:id="rId3"/>
    <sheet name="JU18 I-Z Gr.4" sheetId="4" r:id="rId4"/>
    <sheet name="JU18 I-Z Gr.5" sheetId="5" r:id="rId5"/>
    <sheet name="JU18 I-Z Gr.6" sheetId="6" r:id="rId6"/>
    <sheet name="JU18 I-Z Gr.7" sheetId="7" r:id="rId7"/>
    <sheet name="MU18 Gr.10" sheetId="8" r:id="rId8"/>
    <sheet name="MU18 Gr.11" sheetId="9" r:id="rId9"/>
    <sheet name="MU18 Gr.12" sheetId="10" r:id="rId10"/>
    <sheet name="MU18 Gr.13" sheetId="11" r:id="rId11"/>
    <sheet name="MU18 Gr.14" sheetId="12" r:id="rId12"/>
  </sheets>
  <definedNames/>
  <calcPr fullCalcOnLoad="1"/>
</workbook>
</file>

<file path=xl/sharedStrings.xml><?xml version="1.0" encoding="utf-8"?>
<sst xmlns="http://schemas.openxmlformats.org/spreadsheetml/2006/main" count="1664" uniqueCount="111">
  <si>
    <t>Nr</t>
  </si>
  <si>
    <t>Name</t>
  </si>
  <si>
    <t>Verein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</si>
  <si>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</si>
  <si>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</si>
  <si>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</si>
  <si>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</si>
  <si>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</si>
  <si>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</si>
  <si>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</si>
  <si>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</si>
  <si>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</si>
  <si>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</si>
  <si>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</si>
  <si>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</si>
  <si>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</si>
  <si>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</si>
  <si>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>Gruppe 1</t>
  </si>
  <si>
    <t>Jungen U18 (I-Z) Quali.-RLT 2010</t>
  </si>
  <si>
    <t>Mädchen U18 Quali.-RLT 2010</t>
  </si>
  <si>
    <t>Gruppe 10</t>
  </si>
  <si>
    <t>Gruppe 11</t>
  </si>
  <si>
    <t>Gruppe 12</t>
  </si>
  <si>
    <t>Gruppe 13</t>
  </si>
  <si>
    <t>Gruppe 14</t>
  </si>
  <si>
    <t>Schüfer, Hannah</t>
  </si>
  <si>
    <t>NSU Neckarsulm</t>
  </si>
  <si>
    <t>Weitzsäcker, Tamara</t>
  </si>
  <si>
    <t>TSV Erlenbach</t>
  </si>
  <si>
    <t>Ortwein, Natalie</t>
  </si>
  <si>
    <t>Richter, Kathrin</t>
  </si>
  <si>
    <t>SPVGG Oedheim</t>
  </si>
  <si>
    <t>Krysl, Marleen</t>
  </si>
  <si>
    <t>TGV E. Beilstein</t>
  </si>
  <si>
    <t>Köberl, Patricia</t>
  </si>
  <si>
    <t>Rusic, Jennifer</t>
  </si>
  <si>
    <t>Schnaberich, Verena</t>
  </si>
  <si>
    <t>Seel, Melanie</t>
  </si>
  <si>
    <t>Häffner, Pia</t>
  </si>
  <si>
    <t>Bez, Tine</t>
  </si>
  <si>
    <t>Sendelbach, Julia</t>
  </si>
  <si>
    <t>Fabriz, Sina</t>
  </si>
  <si>
    <t>Siebel, Yasmin</t>
  </si>
  <si>
    <t>Streit, Johanna</t>
  </si>
  <si>
    <t>Diefenbach, Natalie</t>
  </si>
  <si>
    <t>Erkert, Natalie</t>
  </si>
  <si>
    <t>Pfitzenmayer, Franziska</t>
  </si>
  <si>
    <t>Beck, Anna-Lena</t>
  </si>
  <si>
    <t>TTC Gochsen</t>
  </si>
  <si>
    <t>Kurz, Michelle</t>
  </si>
  <si>
    <t>TSV Stetten</t>
  </si>
  <si>
    <t>TSV Weinsberg</t>
  </si>
  <si>
    <t>Reinsch, Clara</t>
  </si>
  <si>
    <t>Schaffner, Vera</t>
  </si>
  <si>
    <t>TSV Talheim</t>
  </si>
  <si>
    <t>Pierro, Josephine</t>
  </si>
  <si>
    <t>TG Offenau</t>
  </si>
  <si>
    <t>Brosi, Mona</t>
  </si>
  <si>
    <t>SPFR. Neckarwestheim</t>
  </si>
  <si>
    <t>Mulabazi, Mergime</t>
  </si>
  <si>
    <t>Böhringer, Marita</t>
  </si>
  <si>
    <t>Tatzig, Elena</t>
  </si>
  <si>
    <t>Gruppe 2</t>
  </si>
  <si>
    <t>Gruppe 3</t>
  </si>
  <si>
    <t>Gruppe 4</t>
  </si>
  <si>
    <t>Gruppe 5</t>
  </si>
  <si>
    <t>Gruppe 6</t>
  </si>
  <si>
    <t>Gruppe 7</t>
  </si>
  <si>
    <t>Osenbrück, Marc</t>
  </si>
  <si>
    <t>Genne, Matthias</t>
  </si>
  <si>
    <t>Melke, Stefan-Patrick</t>
  </si>
  <si>
    <t>Wenninger, Felix</t>
  </si>
  <si>
    <t>Götter, Daniel</t>
  </si>
  <si>
    <t>Greiner, Patrick</t>
  </si>
  <si>
    <t>Schmidt, Philipp</t>
  </si>
  <si>
    <t>SV Schozach</t>
  </si>
  <si>
    <t>Bach, Alexander</t>
  </si>
  <si>
    <t>Lenz, Timo</t>
  </si>
  <si>
    <t>Steinberg, Fabian</t>
  </si>
  <si>
    <t>Lang, Patrick</t>
  </si>
  <si>
    <t>Kröz, Daniel</t>
  </si>
  <si>
    <t>SPFR Neckarwestheim</t>
  </si>
  <si>
    <t>TSV Untergruppenbach</t>
  </si>
  <si>
    <t>Haußer, Tobias</t>
  </si>
  <si>
    <t>Schneider, Danny</t>
  </si>
  <si>
    <t>VfL Obereisesheim</t>
  </si>
  <si>
    <t>Hönnige, Norman</t>
  </si>
  <si>
    <t>Horatschek, Marcel</t>
  </si>
  <si>
    <t>Klenk, Elias</t>
  </si>
  <si>
    <t>Maliszewski, Philipp</t>
  </si>
  <si>
    <t>Langner, Paul</t>
  </si>
  <si>
    <t>Fink, Marvin</t>
  </si>
  <si>
    <t>Gärtner, Dennis</t>
  </si>
  <si>
    <t>SV Leingarten</t>
  </si>
  <si>
    <t>Knoll, Andreas</t>
  </si>
  <si>
    <t>Siegle, Valentin</t>
  </si>
  <si>
    <t>Prinzler, Kai</t>
  </si>
  <si>
    <t>Schneider, Kevin</t>
  </si>
  <si>
    <t>Schwarz, Dominik</t>
  </si>
  <si>
    <t>Höhne, Patrick</t>
  </si>
  <si>
    <t>Kramer, Stephan</t>
  </si>
  <si>
    <t>Schnaberich, Matthias</t>
  </si>
  <si>
    <t>Dürr, Lucas</t>
  </si>
  <si>
    <t>Gaal, Fabian</t>
  </si>
  <si>
    <t>Föhre, Bernd</t>
  </si>
  <si>
    <t>Lehmann, Timo</t>
  </si>
  <si>
    <t>Grandt, Stefan</t>
  </si>
  <si>
    <t>Ion, Anne-Marie</t>
  </si>
  <si>
    <t>Plank, Theresa</t>
  </si>
  <si>
    <t>Spfr Neckarwestheim</t>
  </si>
  <si>
    <t>Spiske, Lucas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</si>
</sst>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 applyProtection="1" quotePrefix="1">
      <alignment horizontal="center"/>
      <protection/>
    </xf>
    <xf numFmtId="1" fontId="5" fillId="0" borderId="21" xfId="0" applyNumberFormat="1" applyFont="1" applyBorder="1" applyAlignment="1" applyProtection="1" quotePrefix="1">
      <alignment/>
      <protection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1" fontId="5" fillId="0" borderId="2" xfId="0" applyNumberFormat="1" applyFont="1" applyBorder="1" applyAlignment="1" applyProtection="1" quotePrefix="1">
      <alignment/>
      <protection/>
    </xf>
    <xf numFmtId="1" fontId="7" fillId="0" borderId="2" xfId="0" applyNumberFormat="1" applyFont="1" applyBorder="1" applyAlignment="1" applyProtection="1" quotePrefix="1">
      <alignment/>
      <protection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9" xfId="0" applyFont="1" applyBorder="1" applyAlignment="1" applyProtection="1">
      <alignment/>
      <protection/>
    </xf>
    <xf numFmtId="0" fontId="7" fillId="0" borderId="38" xfId="0" applyFont="1" applyBorder="1" applyAlignment="1">
      <alignment/>
    </xf>
    <xf numFmtId="0" fontId="8" fillId="0" borderId="3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37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 quotePrefix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 quotePrefix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5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8" xfId="0" applyFont="1" applyFill="1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8" fillId="0" borderId="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A38"/>
  <sheetViews>
    <sheetView tabSelected="1"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68</v>
      </c>
      <c r="C4" s="4"/>
      <c r="D4" s="4"/>
      <c r="E4" s="171"/>
      <c r="F4" s="41"/>
      <c r="G4" s="211" t="s">
        <v>31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2"/>
      <c r="AG4" s="243"/>
      <c r="AH4" s="244"/>
    </row>
    <row r="5" spans="1:34" ht="15.75">
      <c r="A5" s="174">
        <v>2</v>
      </c>
      <c r="B5" s="208" t="s">
        <v>80</v>
      </c>
      <c r="C5" s="4"/>
      <c r="D5" s="4"/>
      <c r="E5" s="81"/>
      <c r="F5" s="41"/>
      <c r="G5" s="211" t="s">
        <v>81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1</v>
      </c>
      <c r="R5" s="3" t="s">
        <v>4</v>
      </c>
      <c r="S5" s="10">
        <f>+AH14</f>
        <v>3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7</v>
      </c>
      <c r="AD5" s="3" t="s">
        <v>4</v>
      </c>
      <c r="AE5" s="10">
        <f>SUM(J14,H25,AH18,J20,AH14)</f>
        <v>7</v>
      </c>
      <c r="AF5" s="242"/>
      <c r="AG5" s="243"/>
      <c r="AH5" s="244"/>
    </row>
    <row r="6" spans="1:34" ht="15.75">
      <c r="A6" s="174">
        <v>3</v>
      </c>
      <c r="B6" s="208" t="s">
        <v>106</v>
      </c>
      <c r="C6" s="4"/>
      <c r="D6" s="4"/>
      <c r="E6" s="81"/>
      <c r="F6" s="41"/>
      <c r="G6" s="211" t="s">
        <v>82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1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1</v>
      </c>
      <c r="AA6" s="3" t="s">
        <v>4</v>
      </c>
      <c r="AB6" s="9">
        <f t="shared" si="1"/>
        <v>3</v>
      </c>
      <c r="AC6" s="10">
        <f>SUM(H15,H24,AH19,J20,AF13)</f>
        <v>4</v>
      </c>
      <c r="AD6" s="3" t="s">
        <v>4</v>
      </c>
      <c r="AE6" s="10">
        <f>SUM(J15,J24,AF19,H20,AH13)</f>
        <v>10</v>
      </c>
      <c r="AF6" s="242"/>
      <c r="AG6" s="243"/>
      <c r="AH6" s="244"/>
    </row>
    <row r="7" spans="1:34" ht="15.75">
      <c r="A7" s="174">
        <v>4</v>
      </c>
      <c r="B7" s="208" t="s">
        <v>84</v>
      </c>
      <c r="C7" s="4"/>
      <c r="D7" s="4"/>
      <c r="E7" s="81"/>
      <c r="F7" s="41"/>
      <c r="G7" s="211" t="s">
        <v>85</v>
      </c>
      <c r="H7" s="42">
        <f>+S4</f>
        <v>1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1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1</v>
      </c>
      <c r="AC7" s="10">
        <f>SUM(J15,H23,AF20,J19,AH14)</f>
        <v>10</v>
      </c>
      <c r="AD7" s="3" t="s">
        <v>4</v>
      </c>
      <c r="AE7" s="10">
        <f>SUM(H15,J23,AH20,H19,AF14)</f>
        <v>4</v>
      </c>
      <c r="AF7" s="242"/>
      <c r="AG7" s="243"/>
      <c r="AH7" s="244"/>
    </row>
    <row r="8" spans="1:34" ht="15.75">
      <c r="A8" s="175">
        <v>5</v>
      </c>
      <c r="B8" s="209" t="s">
        <v>83</v>
      </c>
      <c r="C8" s="1"/>
      <c r="D8" s="25"/>
      <c r="E8" s="81"/>
      <c r="F8" s="151"/>
      <c r="G8" s="212" t="s">
        <v>54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1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1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34</v>
      </c>
      <c r="AD10" s="170"/>
      <c r="AE10" s="170">
        <f>SUM(AE4:AE9)</f>
        <v>34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Osenbrück, Marc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Grandt, Stefan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Kröz, Daniel</v>
      </c>
      <c r="F14" s="56" t="s">
        <v>6</v>
      </c>
      <c r="G14" s="43" t="str">
        <f>+B8</f>
        <v>Haußer, Tobias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Kröz, Daniel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Schneider, Danny</v>
      </c>
      <c r="Y14" s="58"/>
      <c r="Z14" s="75"/>
      <c r="AA14" s="42"/>
      <c r="AB14" s="42"/>
      <c r="AC14" s="42"/>
      <c r="AD14" s="42"/>
      <c r="AE14" s="42"/>
      <c r="AF14" s="232">
        <v>1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Grandt, Stefan</v>
      </c>
      <c r="F15" s="62" t="s">
        <v>6</v>
      </c>
      <c r="G15" s="63" t="str">
        <f>+B7</f>
        <v>Schneider, Danny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Osenbrück, Marc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Haußer, Tobias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Haußer, Tobias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Kröz, Daniel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Osenbrück, Marc</v>
      </c>
      <c r="F19" s="57" t="s">
        <v>6</v>
      </c>
      <c r="G19" s="42" t="str">
        <f>+B7</f>
        <v>Schneider, Danny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Osenbrück, Marc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Grandt, Stefan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Kröz, Daniel</v>
      </c>
      <c r="F20" s="66" t="s">
        <v>6</v>
      </c>
      <c r="G20" s="61" t="str">
        <f>+B6</f>
        <v>Grandt, Stefan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Schneider, Danny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Haußer, Tobias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Schneider, Danny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Grandt, Stefan</v>
      </c>
      <c r="F24" s="56" t="s">
        <v>6</v>
      </c>
      <c r="G24" s="43" t="str">
        <f>+B8</f>
        <v>Haußer, Tobias</v>
      </c>
      <c r="H24" s="227">
        <v>3</v>
      </c>
      <c r="I24" s="51" t="s">
        <v>4</v>
      </c>
      <c r="J24" s="229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Osenbrück, Marc</v>
      </c>
      <c r="F25" s="95" t="s">
        <v>6</v>
      </c>
      <c r="G25" s="93" t="str">
        <f>+B5</f>
        <v>Kröz, Daniel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Osenbrück, Marc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$B$7</f>
        <v>Schneider, Danny</v>
      </c>
      <c r="C33" s="58"/>
      <c r="D33" s="58"/>
      <c r="E33" s="58"/>
      <c r="F33" s="58"/>
      <c r="G33" s="155" t="str">
        <f>$G$7</f>
        <v>VfL Obereisesheim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1</v>
      </c>
      <c r="S33" s="165"/>
      <c r="T33" s="162">
        <f>$AC$7</f>
        <v>10</v>
      </c>
      <c r="U33" s="159"/>
      <c r="V33" s="157" t="s">
        <v>4</v>
      </c>
      <c r="W33" s="158">
        <f>$AE$7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Kröz, Daniel</v>
      </c>
      <c r="C34" s="102"/>
      <c r="D34" s="102"/>
      <c r="E34" s="102"/>
      <c r="F34" s="102"/>
      <c r="G34" s="129" t="str">
        <f>$G$5</f>
        <v>SPFR Neckarwestheim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2</v>
      </c>
      <c r="Q34" s="133" t="s">
        <v>4</v>
      </c>
      <c r="R34" s="132">
        <f>$AB$5</f>
        <v>2</v>
      </c>
      <c r="S34" s="134"/>
      <c r="T34" s="135">
        <f>$AC$5</f>
        <v>7</v>
      </c>
      <c r="U34" s="136"/>
      <c r="V34" s="133" t="s">
        <v>4</v>
      </c>
      <c r="W34" s="137">
        <f>$AE$5</f>
        <v>7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$B$6</f>
        <v>Grandt, Stefan</v>
      </c>
      <c r="C35" s="102"/>
      <c r="D35" s="102"/>
      <c r="E35" s="102"/>
      <c r="F35" s="102"/>
      <c r="G35" s="129" t="str">
        <f>$G$6</f>
        <v>TSV Untergruppenbach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1</v>
      </c>
      <c r="Q35" s="133" t="s">
        <v>4</v>
      </c>
      <c r="R35" s="132">
        <f>$AB$6</f>
        <v>3</v>
      </c>
      <c r="S35" s="134"/>
      <c r="T35" s="135">
        <f>$AC$6</f>
        <v>4</v>
      </c>
      <c r="U35" s="136"/>
      <c r="V35" s="133" t="s">
        <v>4</v>
      </c>
      <c r="W35" s="137">
        <f>$AE$6</f>
        <v>10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Haußer, Tobias</v>
      </c>
      <c r="C37" s="67"/>
      <c r="D37" s="67"/>
      <c r="E37" s="78"/>
      <c r="F37" s="67"/>
      <c r="G37" s="125" t="str">
        <f>$G$8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4</v>
      </c>
      <c r="S37" s="141"/>
      <c r="T37" s="142">
        <f>$AC$8</f>
        <v>1</v>
      </c>
      <c r="U37" s="143"/>
      <c r="V37" s="140" t="s">
        <v>4</v>
      </c>
      <c r="W37" s="144">
        <f>$AE$8</f>
        <v>12</v>
      </c>
      <c r="X37" s="145"/>
      <c r="Y37" s="67"/>
      <c r="Z37" s="126">
        <f t="shared" si="2"/>
        <v>-11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34</v>
      </c>
      <c r="U38" s="148"/>
      <c r="V38" s="140" t="s">
        <v>4</v>
      </c>
      <c r="W38" s="148">
        <f>SUM(W32:W37)</f>
        <v>34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29</v>
      </c>
      <c r="C4" s="4"/>
      <c r="D4" s="4"/>
      <c r="E4" s="171"/>
      <c r="F4" s="41"/>
      <c r="G4" s="211" t="s">
        <v>28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2</v>
      </c>
      <c r="O4" s="3" t="s">
        <v>4</v>
      </c>
      <c r="P4" s="9">
        <f>+AH19</f>
        <v>3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14</v>
      </c>
      <c r="AD4" s="3" t="s">
        <v>4</v>
      </c>
      <c r="AE4" s="10">
        <f>SUM(J4,M4,P4,S4,V4,Y4)</f>
        <v>5</v>
      </c>
      <c r="AF4" s="242"/>
      <c r="AG4" s="243"/>
      <c r="AH4" s="244"/>
    </row>
    <row r="5" spans="1:34" ht="15.75">
      <c r="A5" s="174">
        <v>2</v>
      </c>
      <c r="B5" s="208" t="s">
        <v>35</v>
      </c>
      <c r="C5" s="4"/>
      <c r="D5" s="4"/>
      <c r="E5" s="81"/>
      <c r="F5" s="41"/>
      <c r="G5" s="211" t="s">
        <v>33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11</v>
      </c>
      <c r="AD5" s="3" t="s">
        <v>4</v>
      </c>
      <c r="AE5" s="10">
        <f>SUM(J14,H25,AH18,J20,AH14)</f>
        <v>6</v>
      </c>
      <c r="AF5" s="242"/>
      <c r="AG5" s="243"/>
      <c r="AH5" s="244"/>
    </row>
    <row r="6" spans="1:34" ht="15.75">
      <c r="A6" s="174">
        <v>3</v>
      </c>
      <c r="B6" s="208" t="s">
        <v>40</v>
      </c>
      <c r="C6" s="4"/>
      <c r="D6" s="4"/>
      <c r="E6" s="81"/>
      <c r="F6" s="41"/>
      <c r="G6" s="211" t="s">
        <v>26</v>
      </c>
      <c r="H6" s="42">
        <f>+P4</f>
        <v>3</v>
      </c>
      <c r="I6" s="3" t="s">
        <v>4</v>
      </c>
      <c r="J6" s="43">
        <f>+N4</f>
        <v>2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5</v>
      </c>
      <c r="AA6" s="3" t="s">
        <v>4</v>
      </c>
      <c r="AB6" s="9">
        <f t="shared" si="1"/>
        <v>0</v>
      </c>
      <c r="AC6" s="10">
        <f>SUM(H15,H24,AH19,J20,AF13)</f>
        <v>15</v>
      </c>
      <c r="AD6" s="3" t="s">
        <v>4</v>
      </c>
      <c r="AE6" s="10">
        <f>SUM(J15,J24,AF19,H20,AH13)</f>
        <v>2</v>
      </c>
      <c r="AF6" s="242"/>
      <c r="AG6" s="243"/>
      <c r="AH6" s="244"/>
    </row>
    <row r="7" spans="1:34" ht="15.75">
      <c r="A7" s="174">
        <v>4</v>
      </c>
      <c r="B7" s="208" t="s">
        <v>55</v>
      </c>
      <c r="C7" s="4"/>
      <c r="D7" s="4"/>
      <c r="E7" s="81"/>
      <c r="F7" s="41"/>
      <c r="G7" s="211" t="s">
        <v>56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6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57</v>
      </c>
      <c r="C8" s="1"/>
      <c r="D8" s="25"/>
      <c r="E8" s="81"/>
      <c r="F8" s="151"/>
      <c r="G8" s="212" t="s">
        <v>58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1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4</v>
      </c>
      <c r="AD8" s="3" t="s">
        <v>4</v>
      </c>
      <c r="AE8" s="9">
        <f>SUM(H14,H24,AF20,J18,AF15)</f>
        <v>13</v>
      </c>
      <c r="AF8" s="242"/>
      <c r="AG8" s="243"/>
      <c r="AH8" s="244"/>
    </row>
    <row r="9" spans="1:34" ht="15.75" customHeight="1" thickBot="1">
      <c r="A9" s="176">
        <v>6</v>
      </c>
      <c r="B9" s="210" t="s">
        <v>59</v>
      </c>
      <c r="C9" s="11"/>
      <c r="D9" s="11"/>
      <c r="E9" s="172"/>
      <c r="F9" s="12"/>
      <c r="G9" s="213" t="s">
        <v>31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1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5</v>
      </c>
      <c r="AC9" s="18">
        <f>SUM(J13,J23,AH18,J18,AH13)</f>
        <v>1</v>
      </c>
      <c r="AD9" s="14" t="s">
        <v>4</v>
      </c>
      <c r="AE9" s="18">
        <f>SUM(H13,H23,AF18,H18,AF13)</f>
        <v>15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51</v>
      </c>
      <c r="AD10" s="170"/>
      <c r="AE10" s="170">
        <f>SUM(AE4:AE9)</f>
        <v>51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Ortwein, Natalie</v>
      </c>
      <c r="F13" s="49" t="s">
        <v>6</v>
      </c>
      <c r="G13" s="50" t="str">
        <f>+B9</f>
        <v>Mulabazi, Mergime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Sendelbach, Julia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Mulabazi, Mergime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Rusic, Jennifer</v>
      </c>
      <c r="F14" s="56" t="s">
        <v>6</v>
      </c>
      <c r="G14" s="43" t="str">
        <f>+B8</f>
        <v>Brosi, Mona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Rusic, Jennifer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Pierro, Josephine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Sendelbach, Julia</v>
      </c>
      <c r="F15" s="62" t="s">
        <v>6</v>
      </c>
      <c r="G15" s="63" t="str">
        <f>+B7</f>
        <v>Pierro, Josephine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Ortwein, Natalie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Brosi, Mona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Brosi, Mona</v>
      </c>
      <c r="F18" s="54" t="s">
        <v>6</v>
      </c>
      <c r="G18" s="48" t="str">
        <f>+B9</f>
        <v>Mulabazi, Mergime</v>
      </c>
      <c r="H18" s="231">
        <v>3</v>
      </c>
      <c r="I18" s="51" t="s">
        <v>4</v>
      </c>
      <c r="J18" s="235">
        <v>1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Rusic, Jennifer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Mulabazi, Mergime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Ortwein, Natalie</v>
      </c>
      <c r="F19" s="57" t="s">
        <v>6</v>
      </c>
      <c r="G19" s="42" t="str">
        <f>+B7</f>
        <v>Pierro, Josephine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Ortwein, Natalie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Sendelbach, Julia</v>
      </c>
      <c r="Y19" s="58"/>
      <c r="Z19" s="59"/>
      <c r="AA19" s="42"/>
      <c r="AB19" s="42"/>
      <c r="AC19" s="42"/>
      <c r="AD19" s="42"/>
      <c r="AE19" s="42"/>
      <c r="AF19" s="231">
        <v>2</v>
      </c>
      <c r="AG19" s="51" t="s">
        <v>4</v>
      </c>
      <c r="AH19" s="229">
        <v>3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Rusic, Jennifer</v>
      </c>
      <c r="F20" s="66" t="s">
        <v>6</v>
      </c>
      <c r="G20" s="61" t="str">
        <f>+B6</f>
        <v>Sendelbach, Julia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Pierro, Josephine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Brosi, Mona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Pierro, Josephine</v>
      </c>
      <c r="F23" s="49" t="s">
        <v>6</v>
      </c>
      <c r="G23" s="50" t="str">
        <f>+B9</f>
        <v>Mulabazi, Mergime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Sendelbach, Julia</v>
      </c>
      <c r="F24" s="56" t="s">
        <v>6</v>
      </c>
      <c r="G24" s="43" t="str">
        <f>+B8</f>
        <v>Brosi, Mona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Ortwein, Natalie</v>
      </c>
      <c r="F25" s="95" t="s">
        <v>6</v>
      </c>
      <c r="G25" s="93" t="str">
        <f>+B5</f>
        <v>Rusic, Jennifer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$B$6</f>
        <v>Sendelbach, Julia</v>
      </c>
      <c r="C32" s="102"/>
      <c r="D32" s="102"/>
      <c r="E32" s="102"/>
      <c r="F32" s="102"/>
      <c r="G32" s="129" t="str">
        <f>$G$6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$Z$6</f>
        <v>5</v>
      </c>
      <c r="Q32" s="133" t="s">
        <v>4</v>
      </c>
      <c r="R32" s="132">
        <f>$AB$6</f>
        <v>0</v>
      </c>
      <c r="S32" s="134"/>
      <c r="T32" s="135">
        <f>$AC$6</f>
        <v>15</v>
      </c>
      <c r="U32" s="136"/>
      <c r="V32" s="133" t="s">
        <v>4</v>
      </c>
      <c r="W32" s="137">
        <f>$AE$6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$B$4</f>
        <v>Ortwein, Natalie</v>
      </c>
      <c r="C33" s="58"/>
      <c r="D33" s="58"/>
      <c r="E33" s="58"/>
      <c r="F33" s="58"/>
      <c r="G33" s="155" t="str">
        <f>$G$4</f>
        <v>TSV Erlenbach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14</v>
      </c>
      <c r="U33" s="159"/>
      <c r="V33" s="157" t="s">
        <v>4</v>
      </c>
      <c r="W33" s="158">
        <f>$AE$4</f>
        <v>5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$B$5</f>
        <v>Rusic, Jennifer</v>
      </c>
      <c r="C34" s="102"/>
      <c r="D34" s="102"/>
      <c r="E34" s="102"/>
      <c r="F34" s="102"/>
      <c r="G34" s="129" t="str">
        <f>$G$5</f>
        <v>TGV E. Beilstein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11</v>
      </c>
      <c r="U34" s="136"/>
      <c r="V34" s="133" t="s">
        <v>4</v>
      </c>
      <c r="W34" s="137">
        <f>$AE$5</f>
        <v>6</v>
      </c>
      <c r="X34" s="138"/>
      <c r="Y34" s="102"/>
      <c r="Z34" s="130">
        <f t="shared" si="2"/>
        <v>5</v>
      </c>
      <c r="AA34" s="131"/>
      <c r="AB34" s="45"/>
      <c r="AC34" s="153">
        <v>3</v>
      </c>
      <c r="AD34" s="46"/>
    </row>
    <row r="35" spans="2:30" ht="15.75">
      <c r="B35" s="128" t="str">
        <f>$B$7</f>
        <v>Pierro, Josephine</v>
      </c>
      <c r="C35" s="102"/>
      <c r="D35" s="102"/>
      <c r="E35" s="102"/>
      <c r="F35" s="102"/>
      <c r="G35" s="129" t="str">
        <f>$G$7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6</v>
      </c>
      <c r="U35" s="136"/>
      <c r="V35" s="133" t="s">
        <v>4</v>
      </c>
      <c r="W35" s="137">
        <f>$AE$7</f>
        <v>10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 t="str">
        <f>$B$8</f>
        <v>Brosi, Mona</v>
      </c>
      <c r="C36" s="102"/>
      <c r="D36" s="102"/>
      <c r="E36" s="82"/>
      <c r="F36" s="102"/>
      <c r="G36" s="129" t="str">
        <f>$G$8</f>
        <v>SPFR. Neckarwestheim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4</v>
      </c>
      <c r="U36" s="136"/>
      <c r="V36" s="133" t="s">
        <v>4</v>
      </c>
      <c r="W36" s="137">
        <f>$AE$8</f>
        <v>13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Mulabazi, Mergime</v>
      </c>
      <c r="C37" s="67"/>
      <c r="D37" s="67"/>
      <c r="E37" s="67"/>
      <c r="F37" s="67"/>
      <c r="G37" s="125" t="str">
        <f>$G$9</f>
        <v>SPVGG Oedheim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5</v>
      </c>
      <c r="S37" s="141"/>
      <c r="T37" s="142">
        <f>$AC$9</f>
        <v>1</v>
      </c>
      <c r="U37" s="143"/>
      <c r="V37" s="140" t="s">
        <v>4</v>
      </c>
      <c r="W37" s="144">
        <f>$AE$9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51</v>
      </c>
      <c r="U38" s="148"/>
      <c r="V38" s="140" t="s">
        <v>4</v>
      </c>
      <c r="W38" s="148">
        <f>SUM(W32:W37)</f>
        <v>51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30</v>
      </c>
      <c r="C4" s="4"/>
      <c r="D4" s="4"/>
      <c r="E4" s="171"/>
      <c r="F4" s="41"/>
      <c r="G4" s="211" t="s">
        <v>31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2</v>
      </c>
      <c r="R4" s="3" t="s">
        <v>4</v>
      </c>
      <c r="S4" s="10">
        <f>+J19</f>
        <v>3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14</v>
      </c>
      <c r="AD4" s="3" t="s">
        <v>4</v>
      </c>
      <c r="AE4" s="10">
        <f>SUM(J4,M4,P4,S4,V4,Y4)</f>
        <v>5</v>
      </c>
      <c r="AF4" s="242"/>
      <c r="AG4" s="243"/>
      <c r="AH4" s="244"/>
    </row>
    <row r="5" spans="1:34" ht="15.75">
      <c r="A5" s="174">
        <v>2</v>
      </c>
      <c r="B5" s="208" t="s">
        <v>34</v>
      </c>
      <c r="C5" s="4"/>
      <c r="D5" s="4"/>
      <c r="E5" s="81"/>
      <c r="F5" s="41"/>
      <c r="G5" s="211" t="s">
        <v>33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2</v>
      </c>
      <c r="T5" s="6">
        <f>+H14</f>
        <v>3</v>
      </c>
      <c r="U5" s="3" t="s">
        <v>4</v>
      </c>
      <c r="V5" s="10">
        <f>+J14</f>
        <v>2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10</v>
      </c>
      <c r="AF5" s="242"/>
      <c r="AG5" s="243"/>
      <c r="AH5" s="244"/>
    </row>
    <row r="6" spans="1:34" ht="15.75">
      <c r="A6" s="174">
        <v>3</v>
      </c>
      <c r="B6" s="208" t="s">
        <v>61</v>
      </c>
      <c r="C6" s="4"/>
      <c r="D6" s="4"/>
      <c r="E6" s="81"/>
      <c r="F6" s="41"/>
      <c r="G6" s="211" t="s">
        <v>28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5</v>
      </c>
      <c r="AC6" s="10">
        <f>SUM(H15,H24,AH19,J20,AF13)</f>
        <v>1</v>
      </c>
      <c r="AD6" s="3" t="s">
        <v>4</v>
      </c>
      <c r="AE6" s="10">
        <f>SUM(J15,J24,AF19,H20,AH13)</f>
        <v>15</v>
      </c>
      <c r="AF6" s="242"/>
      <c r="AG6" s="243"/>
      <c r="AH6" s="244"/>
    </row>
    <row r="7" spans="1:34" ht="15.75">
      <c r="A7" s="174">
        <v>4</v>
      </c>
      <c r="B7" s="208" t="s">
        <v>42</v>
      </c>
      <c r="C7" s="4"/>
      <c r="D7" s="4"/>
      <c r="E7" s="81"/>
      <c r="F7" s="41"/>
      <c r="G7" s="211" t="s">
        <v>28</v>
      </c>
      <c r="H7" s="42">
        <f>+S4</f>
        <v>3</v>
      </c>
      <c r="I7" s="3" t="s">
        <v>4</v>
      </c>
      <c r="J7" s="43">
        <f>+Q4</f>
        <v>2</v>
      </c>
      <c r="K7" s="42">
        <f>+S5</f>
        <v>2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2</v>
      </c>
      <c r="U7" s="44" t="s">
        <v>4</v>
      </c>
      <c r="V7" s="10">
        <f>+AH20</f>
        <v>3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11</v>
      </c>
      <c r="AD7" s="3" t="s">
        <v>4</v>
      </c>
      <c r="AE7" s="10">
        <f>SUM(H15,J23,AH20,H19,AF14)</f>
        <v>12</v>
      </c>
      <c r="AF7" s="242"/>
      <c r="AG7" s="243"/>
      <c r="AH7" s="244"/>
    </row>
    <row r="8" spans="1:34" ht="15.75">
      <c r="A8" s="175">
        <v>5</v>
      </c>
      <c r="B8" s="208" t="s">
        <v>41</v>
      </c>
      <c r="C8" s="1"/>
      <c r="D8" s="25"/>
      <c r="E8" s="81"/>
      <c r="F8" s="151"/>
      <c r="G8" s="212" t="s">
        <v>26</v>
      </c>
      <c r="H8" s="1">
        <f>+V4</f>
        <v>1</v>
      </c>
      <c r="I8" s="3" t="s">
        <v>4</v>
      </c>
      <c r="J8" s="2">
        <f>+T4</f>
        <v>3</v>
      </c>
      <c r="K8" s="1">
        <f>+V5</f>
        <v>2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2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12</v>
      </c>
      <c r="AD8" s="3" t="s">
        <v>4</v>
      </c>
      <c r="AE8" s="9">
        <f>SUM(H14,H24,AF20,J18,AF15)</f>
        <v>8</v>
      </c>
      <c r="AF8" s="242"/>
      <c r="AG8" s="243"/>
      <c r="AH8" s="244"/>
    </row>
    <row r="9" spans="1:34" ht="15.75" customHeight="1" thickBot="1">
      <c r="A9" s="176">
        <v>6</v>
      </c>
      <c r="B9" s="210" t="s">
        <v>107</v>
      </c>
      <c r="C9" s="11"/>
      <c r="D9" s="11"/>
      <c r="E9" s="172"/>
      <c r="F9" s="12"/>
      <c r="G9" s="213" t="s">
        <v>75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1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58</v>
      </c>
      <c r="AD10" s="170"/>
      <c r="AE10" s="170">
        <f>SUM(AE4:AE9)</f>
        <v>58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Richter, Kathrin</v>
      </c>
      <c r="F13" s="49" t="s">
        <v>6</v>
      </c>
      <c r="G13" s="50" t="str">
        <f>+B9</f>
        <v>Ion, Anne-Marie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Tatzig, Elena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Ion, Anne-Marie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Köberl, Patricia</v>
      </c>
      <c r="F14" s="56" t="s">
        <v>6</v>
      </c>
      <c r="G14" s="43" t="str">
        <f>+B8</f>
        <v>Fabriz, Sina</v>
      </c>
      <c r="H14" s="227">
        <v>3</v>
      </c>
      <c r="I14" s="51" t="s">
        <v>4</v>
      </c>
      <c r="J14" s="229">
        <v>2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Köberl, Patricia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Siebel, Yasmin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Tatzig, Elena</v>
      </c>
      <c r="F15" s="62" t="s">
        <v>6</v>
      </c>
      <c r="G15" s="63" t="str">
        <f>+B7</f>
        <v>Siebel, Yasmin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Richter, Kathrin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Fabriz, Sina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Fabriz, Sina</v>
      </c>
      <c r="F18" s="54" t="s">
        <v>6</v>
      </c>
      <c r="G18" s="48" t="str">
        <f>+B9</f>
        <v>Ion, Anne-Marie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Köberl, Patricia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Ion, Anne-Marie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Richter, Kathrin</v>
      </c>
      <c r="F19" s="57" t="s">
        <v>6</v>
      </c>
      <c r="G19" s="42" t="str">
        <f>+B7</f>
        <v>Siebel, Yasmin</v>
      </c>
      <c r="H19" s="231">
        <v>2</v>
      </c>
      <c r="I19" s="60" t="s">
        <v>4</v>
      </c>
      <c r="J19" s="229">
        <v>3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Richter, Kathrin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Tatzig, Elena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Köberl, Patricia</v>
      </c>
      <c r="F20" s="66" t="s">
        <v>6</v>
      </c>
      <c r="G20" s="61" t="str">
        <f>+B6</f>
        <v>Tatzig, Elena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Siebel, Yasmin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Fabriz, Sina</v>
      </c>
      <c r="Y20" s="67"/>
      <c r="Z20" s="68"/>
      <c r="AA20" s="61"/>
      <c r="AB20" s="61"/>
      <c r="AC20" s="61"/>
      <c r="AD20" s="61"/>
      <c r="AE20" s="61"/>
      <c r="AF20" s="234">
        <v>2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Siebel, Yasmin</v>
      </c>
      <c r="F23" s="49" t="s">
        <v>6</v>
      </c>
      <c r="G23" s="50" t="str">
        <f>+B9</f>
        <v>Ion, Anne-Marie</v>
      </c>
      <c r="H23" s="227">
        <v>1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Tatzig, Elena</v>
      </c>
      <c r="F24" s="56" t="s">
        <v>6</v>
      </c>
      <c r="G24" s="43" t="str">
        <f>+B8</f>
        <v>Fabriz, Sina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Richter, Kathrin</v>
      </c>
      <c r="F25" s="95" t="s">
        <v>6</v>
      </c>
      <c r="G25" s="93" t="str">
        <f>+B5</f>
        <v>Köberl, Patricia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Richter, Kathrin</v>
      </c>
      <c r="C32" s="102"/>
      <c r="D32" s="102"/>
      <c r="E32" s="102"/>
      <c r="F32" s="102"/>
      <c r="G32" s="129" t="str">
        <f>$G$4</f>
        <v>SPVGG Oedheim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1</v>
      </c>
      <c r="S32" s="134"/>
      <c r="T32" s="135">
        <f>$AC$4</f>
        <v>14</v>
      </c>
      <c r="U32" s="136"/>
      <c r="V32" s="133" t="s">
        <v>4</v>
      </c>
      <c r="W32" s="137">
        <f>$AE$4</f>
        <v>5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$B$8</f>
        <v>Fabriz, Sina</v>
      </c>
      <c r="C33" s="58"/>
      <c r="D33" s="58"/>
      <c r="E33" s="238"/>
      <c r="F33" s="58"/>
      <c r="G33" s="155" t="str">
        <f>$G$8</f>
        <v>NSU Neckarsulm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2</v>
      </c>
      <c r="S33" s="165"/>
      <c r="T33" s="162">
        <f>$AC$8</f>
        <v>12</v>
      </c>
      <c r="U33" s="159"/>
      <c r="V33" s="157" t="s">
        <v>4</v>
      </c>
      <c r="W33" s="158">
        <f>$AE$8</f>
        <v>8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$B$9</f>
        <v>Ion, Anne-Marie</v>
      </c>
      <c r="C34" s="102"/>
      <c r="D34" s="102"/>
      <c r="E34" s="102"/>
      <c r="F34" s="102"/>
      <c r="G34" s="129" t="str">
        <f>$G$9</f>
        <v>SV Schozach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8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$B$5</f>
        <v>Köberl, Patricia</v>
      </c>
      <c r="C35" s="102"/>
      <c r="D35" s="102"/>
      <c r="E35" s="102"/>
      <c r="F35" s="102"/>
      <c r="G35" s="129" t="str">
        <f>$G$5</f>
        <v>TGV E. Beilstein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3</v>
      </c>
      <c r="Q35" s="133" t="s">
        <v>4</v>
      </c>
      <c r="R35" s="132">
        <f>$AB$5</f>
        <v>2</v>
      </c>
      <c r="S35" s="134"/>
      <c r="T35" s="135">
        <f>$AC$5</f>
        <v>10</v>
      </c>
      <c r="U35" s="136"/>
      <c r="V35" s="133" t="s">
        <v>4</v>
      </c>
      <c r="W35" s="137">
        <f>$AE$5</f>
        <v>10</v>
      </c>
      <c r="X35" s="138"/>
      <c r="Y35" s="102"/>
      <c r="Z35" s="130">
        <f t="shared" si="2"/>
        <v>0</v>
      </c>
      <c r="AA35" s="131"/>
      <c r="AB35" s="45"/>
      <c r="AC35" s="153">
        <v>4</v>
      </c>
      <c r="AD35" s="46"/>
    </row>
    <row r="36" spans="2:30" ht="15.75">
      <c r="B36" s="128" t="str">
        <f>$B$7</f>
        <v>Siebel, Yasmin</v>
      </c>
      <c r="C36" s="102"/>
      <c r="D36" s="102"/>
      <c r="E36" s="102"/>
      <c r="F36" s="102"/>
      <c r="G36" s="129" t="str">
        <f>$G$7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2</v>
      </c>
      <c r="Q36" s="133" t="s">
        <v>4</v>
      </c>
      <c r="R36" s="132">
        <f>$AB$7</f>
        <v>3</v>
      </c>
      <c r="S36" s="134"/>
      <c r="T36" s="135">
        <f>$AC$7</f>
        <v>11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-1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Tatzig, Elena</v>
      </c>
      <c r="C37" s="67"/>
      <c r="D37" s="67"/>
      <c r="E37" s="67"/>
      <c r="F37" s="67"/>
      <c r="G37" s="125" t="str">
        <f>$G$6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5</v>
      </c>
      <c r="S37" s="141"/>
      <c r="T37" s="142">
        <f>$AC$6</f>
        <v>1</v>
      </c>
      <c r="U37" s="143"/>
      <c r="V37" s="140" t="s">
        <v>4</v>
      </c>
      <c r="W37" s="144">
        <f>$AE$6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58</v>
      </c>
      <c r="U38" s="148"/>
      <c r="V38" s="140" t="s">
        <v>4</v>
      </c>
      <c r="W38" s="148">
        <f>SUM(W32:W37)</f>
        <v>58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7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32</v>
      </c>
      <c r="C4" s="4"/>
      <c r="D4" s="4"/>
      <c r="E4" s="171"/>
      <c r="F4" s="41"/>
      <c r="G4" s="211" t="s">
        <v>33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1</v>
      </c>
      <c r="U4" s="3" t="s">
        <v>4</v>
      </c>
      <c r="V4" s="10">
        <f>+AH15</f>
        <v>3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13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 t="s">
        <v>36</v>
      </c>
      <c r="C5" s="4"/>
      <c r="D5" s="4"/>
      <c r="E5" s="81"/>
      <c r="F5" s="41"/>
      <c r="G5" s="211" t="s">
        <v>31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1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2</v>
      </c>
      <c r="AA5" s="3" t="s">
        <v>4</v>
      </c>
      <c r="AB5" s="9">
        <f t="shared" si="1"/>
        <v>3</v>
      </c>
      <c r="AC5" s="10">
        <f>SUM(H14,J25,AF18,H20,AF14)</f>
        <v>6</v>
      </c>
      <c r="AD5" s="3" t="s">
        <v>4</v>
      </c>
      <c r="AE5" s="10">
        <f>SUM(J14,H25,AH18,J20,AH14)</f>
        <v>11</v>
      </c>
      <c r="AF5" s="242"/>
      <c r="AG5" s="243"/>
      <c r="AH5" s="244"/>
    </row>
    <row r="6" spans="1:34" ht="15.75">
      <c r="A6" s="174">
        <v>3</v>
      </c>
      <c r="B6" s="208" t="s">
        <v>43</v>
      </c>
      <c r="C6" s="4"/>
      <c r="D6" s="4"/>
      <c r="E6" s="81"/>
      <c r="F6" s="41"/>
      <c r="G6" s="211" t="s">
        <v>26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2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9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8" t="s">
        <v>60</v>
      </c>
      <c r="C7" s="4"/>
      <c r="D7" s="4"/>
      <c r="E7" s="81"/>
      <c r="F7" s="41"/>
      <c r="G7" s="211" t="s">
        <v>26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2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4</v>
      </c>
      <c r="AD7" s="3" t="s">
        <v>4</v>
      </c>
      <c r="AE7" s="10">
        <f>SUM(H15,J23,AH20,H19,AF14)</f>
        <v>15</v>
      </c>
      <c r="AF7" s="242"/>
      <c r="AG7" s="243"/>
      <c r="AH7" s="244"/>
    </row>
    <row r="8" spans="1:34" ht="15.75">
      <c r="A8" s="175">
        <v>5</v>
      </c>
      <c r="B8" s="208" t="s">
        <v>44</v>
      </c>
      <c r="C8" s="1"/>
      <c r="D8" s="25"/>
      <c r="E8" s="81"/>
      <c r="F8" s="151"/>
      <c r="G8" s="211" t="s">
        <v>28</v>
      </c>
      <c r="H8" s="1">
        <f>+V4</f>
        <v>3</v>
      </c>
      <c r="I8" s="3" t="s">
        <v>4</v>
      </c>
      <c r="J8" s="2">
        <f>+T4</f>
        <v>1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2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4</v>
      </c>
      <c r="AA8" s="3" t="s">
        <v>4</v>
      </c>
      <c r="AB8" s="9">
        <f t="shared" si="1"/>
        <v>1</v>
      </c>
      <c r="AC8" s="10">
        <f>SUM(J14,J24,AH20,H18,AH15)</f>
        <v>13</v>
      </c>
      <c r="AD8" s="3" t="s">
        <v>4</v>
      </c>
      <c r="AE8" s="9">
        <f>SUM(H14,H24,AF20,J18,AF15)</f>
        <v>7</v>
      </c>
      <c r="AF8" s="242"/>
      <c r="AG8" s="243"/>
      <c r="AH8" s="244"/>
    </row>
    <row r="9" spans="1:34" ht="15.75" customHeight="1" thickBot="1">
      <c r="A9" s="176">
        <v>6</v>
      </c>
      <c r="B9" s="210" t="s">
        <v>108</v>
      </c>
      <c r="C9" s="11"/>
      <c r="D9" s="11"/>
      <c r="E9" s="172"/>
      <c r="F9" s="12"/>
      <c r="G9" s="213" t="s">
        <v>75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9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54</v>
      </c>
      <c r="AD10" s="170"/>
      <c r="AE10" s="170">
        <f>SUM(AE4:AE9)</f>
        <v>54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Krysl, Marleen</v>
      </c>
      <c r="F13" s="49" t="s">
        <v>6</v>
      </c>
      <c r="G13" s="50" t="str">
        <f>+B9</f>
        <v>Plank, Theresa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Streit, Johanna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Plank, Theresa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Schnaberich, Verena</v>
      </c>
      <c r="F14" s="56" t="s">
        <v>6</v>
      </c>
      <c r="G14" s="43" t="str">
        <f>+B8</f>
        <v>Diefenbach, Natalie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Schnaberich, Verena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Böhringer, Marita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Streit, Johanna</v>
      </c>
      <c r="F15" s="62" t="s">
        <v>6</v>
      </c>
      <c r="G15" s="63" t="str">
        <f>+B7</f>
        <v>Böhringer, Marita</v>
      </c>
      <c r="H15" s="228">
        <v>3</v>
      </c>
      <c r="I15" s="64" t="s">
        <v>4</v>
      </c>
      <c r="J15" s="230">
        <v>2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Krysl, Marleen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Diefenbach, Natalie</v>
      </c>
      <c r="Y15" s="93"/>
      <c r="Z15" s="93"/>
      <c r="AA15" s="93"/>
      <c r="AB15" s="93"/>
      <c r="AC15" s="93"/>
      <c r="AD15" s="93"/>
      <c r="AE15" s="91"/>
      <c r="AF15" s="228">
        <v>1</v>
      </c>
      <c r="AG15" s="64" t="s">
        <v>4</v>
      </c>
      <c r="AH15" s="230">
        <v>3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Diefenbach, Natalie</v>
      </c>
      <c r="F18" s="54" t="s">
        <v>6</v>
      </c>
      <c r="G18" s="48" t="str">
        <f>+B9</f>
        <v>Plank, Theresa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Schnaberich, Verena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Plank, Theresa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Krysl, Marleen</v>
      </c>
      <c r="F19" s="57" t="s">
        <v>6</v>
      </c>
      <c r="G19" s="42" t="str">
        <f>+B7</f>
        <v>Böhringer, Marita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Krysl, Marleen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Streit, Johanna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Schnaberich, Verena</v>
      </c>
      <c r="F20" s="66" t="s">
        <v>6</v>
      </c>
      <c r="G20" s="61" t="str">
        <f>+B6</f>
        <v>Streit, Johanna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Böhringer, Marita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Diefenbach, Natalie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Böhringer, Marita</v>
      </c>
      <c r="F23" s="49" t="s">
        <v>6</v>
      </c>
      <c r="G23" s="50" t="str">
        <f>+B9</f>
        <v>Plank, Theresa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Streit, Johanna</v>
      </c>
      <c r="F24" s="56" t="s">
        <v>6</v>
      </c>
      <c r="G24" s="43" t="str">
        <f>+B8</f>
        <v>Diefenbach, Natalie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Krysl, Marleen</v>
      </c>
      <c r="F25" s="95" t="s">
        <v>6</v>
      </c>
      <c r="G25" s="93" t="str">
        <f>+B5</f>
        <v>Schnaberich, Verena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Krysl, Marleen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1</v>
      </c>
      <c r="S32" s="134"/>
      <c r="T32" s="135">
        <f>$AC$4</f>
        <v>13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10</v>
      </c>
      <c r="AA32" s="131"/>
      <c r="AB32" s="45"/>
      <c r="AC32" s="153">
        <v>1</v>
      </c>
      <c r="AD32" s="46"/>
    </row>
    <row r="33" spans="2:30" ht="15.75">
      <c r="B33" s="154" t="str">
        <f>$B$8</f>
        <v>Diefenbach, Natalie</v>
      </c>
      <c r="C33" s="58"/>
      <c r="D33" s="58"/>
      <c r="E33" s="238"/>
      <c r="F33" s="58"/>
      <c r="G33" s="155" t="str">
        <f>$G$8</f>
        <v>TSV Erlenbach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4</v>
      </c>
      <c r="Q33" s="157" t="s">
        <v>4</v>
      </c>
      <c r="R33" s="156">
        <f>$AB$8</f>
        <v>1</v>
      </c>
      <c r="S33" s="165"/>
      <c r="T33" s="162">
        <f>$AC$8</f>
        <v>13</v>
      </c>
      <c r="U33" s="159"/>
      <c r="V33" s="157" t="s">
        <v>4</v>
      </c>
      <c r="W33" s="158">
        <f>$AE$8</f>
        <v>7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$B$9</f>
        <v>Plank, Theresa</v>
      </c>
      <c r="C34" s="102"/>
      <c r="D34" s="102"/>
      <c r="E34" s="102"/>
      <c r="F34" s="102"/>
      <c r="G34" s="129" t="str">
        <f>$G$9</f>
        <v>SV Schozach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9</v>
      </c>
      <c r="U34" s="136"/>
      <c r="V34" s="133" t="s">
        <v>4</v>
      </c>
      <c r="W34" s="137">
        <f>$AE$9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$B$6</f>
        <v>Streit, Johanna</v>
      </c>
      <c r="C35" s="102"/>
      <c r="D35" s="102"/>
      <c r="E35" s="102"/>
      <c r="F35" s="102"/>
      <c r="G35" s="129" t="str">
        <f>$G$6</f>
        <v>NSU Neckarsulm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9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$B$5</f>
        <v>Schnaberich, Verena</v>
      </c>
      <c r="C36" s="102"/>
      <c r="D36" s="102"/>
      <c r="E36" s="102"/>
      <c r="F36" s="102"/>
      <c r="G36" s="129" t="str">
        <f>$G$5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2</v>
      </c>
      <c r="Q36" s="133" t="s">
        <v>4</v>
      </c>
      <c r="R36" s="132">
        <f>$AB$5</f>
        <v>3</v>
      </c>
      <c r="S36" s="134"/>
      <c r="T36" s="135">
        <f>$AC$5</f>
        <v>6</v>
      </c>
      <c r="U36" s="136"/>
      <c r="V36" s="133" t="s">
        <v>4</v>
      </c>
      <c r="W36" s="137">
        <f>$AE$5</f>
        <v>11</v>
      </c>
      <c r="X36" s="138"/>
      <c r="Y36" s="102"/>
      <c r="Z36" s="130">
        <f t="shared" si="2"/>
        <v>-5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Böhringer, Marita</v>
      </c>
      <c r="C37" s="67"/>
      <c r="D37" s="67"/>
      <c r="E37" s="67"/>
      <c r="F37" s="67"/>
      <c r="G37" s="125" t="str">
        <f>$G$7</f>
        <v>NSU Neckarsulm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4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-11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54</v>
      </c>
      <c r="U38" s="148"/>
      <c r="V38" s="140" t="s">
        <v>4</v>
      </c>
      <c r="W38" s="148">
        <f>SUM(W32:W37)</f>
        <v>54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69</v>
      </c>
      <c r="C4" s="4"/>
      <c r="D4" s="4"/>
      <c r="E4" s="171"/>
      <c r="F4" s="41"/>
      <c r="G4" s="211" t="s">
        <v>26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2</v>
      </c>
      <c r="AF4" s="242"/>
      <c r="AG4" s="243"/>
      <c r="AH4" s="244"/>
    </row>
    <row r="5" spans="1:34" ht="15.75">
      <c r="A5" s="174">
        <v>2</v>
      </c>
      <c r="B5" s="208" t="s">
        <v>86</v>
      </c>
      <c r="C5" s="4"/>
      <c r="D5" s="4"/>
      <c r="E5" s="81"/>
      <c r="F5" s="41"/>
      <c r="G5" s="211" t="s">
        <v>50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1</v>
      </c>
      <c r="R5" s="3" t="s">
        <v>4</v>
      </c>
      <c r="S5" s="10">
        <f>+AH14</f>
        <v>3</v>
      </c>
      <c r="T5" s="6">
        <f>+H14</f>
        <v>1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2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87</v>
      </c>
      <c r="C6" s="4"/>
      <c r="D6" s="4"/>
      <c r="E6" s="81"/>
      <c r="F6" s="41"/>
      <c r="G6" s="211" t="s">
        <v>82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2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3</v>
      </c>
      <c r="AA6" s="3" t="s">
        <v>4</v>
      </c>
      <c r="AB6" s="9">
        <f t="shared" si="1"/>
        <v>2</v>
      </c>
      <c r="AC6" s="10">
        <f>SUM(H15,H24,AH19,J20,AF13)</f>
        <v>12</v>
      </c>
      <c r="AD6" s="3" t="s">
        <v>4</v>
      </c>
      <c r="AE6" s="10">
        <f>SUM(J15,J24,AF19,H20,AH13)</f>
        <v>7</v>
      </c>
      <c r="AF6" s="242"/>
      <c r="AG6" s="243"/>
      <c r="AH6" s="244"/>
    </row>
    <row r="7" spans="1:34" ht="15.75">
      <c r="A7" s="174">
        <v>4</v>
      </c>
      <c r="B7" s="208" t="s">
        <v>88</v>
      </c>
      <c r="C7" s="4"/>
      <c r="D7" s="4"/>
      <c r="E7" s="81"/>
      <c r="F7" s="41"/>
      <c r="G7" s="211" t="s">
        <v>51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1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7</v>
      </c>
      <c r="AD7" s="3" t="s">
        <v>4</v>
      </c>
      <c r="AE7" s="10">
        <f>SUM(H15,J23,AH20,H19,AF14)</f>
        <v>11</v>
      </c>
      <c r="AF7" s="242"/>
      <c r="AG7" s="243"/>
      <c r="AH7" s="244"/>
    </row>
    <row r="8" spans="1:34" ht="15.75">
      <c r="A8" s="175">
        <v>5</v>
      </c>
      <c r="B8" s="209" t="s">
        <v>89</v>
      </c>
      <c r="C8" s="1"/>
      <c r="D8" s="25"/>
      <c r="E8" s="81"/>
      <c r="F8" s="151"/>
      <c r="G8" s="212" t="s">
        <v>56</v>
      </c>
      <c r="H8" s="1">
        <f>+V4</f>
        <v>1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3</v>
      </c>
      <c r="O8" s="3" t="s">
        <v>4</v>
      </c>
      <c r="P8" s="2">
        <f>+T6</f>
        <v>2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9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90</v>
      </c>
      <c r="C9" s="11"/>
      <c r="D9" s="11"/>
      <c r="E9" s="172"/>
      <c r="F9" s="12"/>
      <c r="G9" s="213" t="s">
        <v>81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9</v>
      </c>
      <c r="AD9" s="14" t="s">
        <v>4</v>
      </c>
      <c r="AE9" s="18">
        <f>SUM(H13,H23,AF18,H18,AF13)</f>
        <v>7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54</v>
      </c>
      <c r="AD10" s="170"/>
      <c r="AE10" s="170">
        <f>SUM(AE4:AE9)</f>
        <v>54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Genne, Matthias</v>
      </c>
      <c r="F13" s="49" t="s">
        <v>6</v>
      </c>
      <c r="G13" s="50" t="str">
        <f>+B9</f>
        <v>Langner, Paul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Horatschek, Marcel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Langner, Paul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Hönnige, Norman</v>
      </c>
      <c r="F14" s="56" t="s">
        <v>6</v>
      </c>
      <c r="G14" s="43" t="str">
        <f>+B8</f>
        <v>Maliszewski, Philipp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Hönnige, Norman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Klenk, Elias</v>
      </c>
      <c r="Y14" s="58"/>
      <c r="Z14" s="75"/>
      <c r="AA14" s="42"/>
      <c r="AB14" s="42"/>
      <c r="AC14" s="42"/>
      <c r="AD14" s="42"/>
      <c r="AE14" s="42"/>
      <c r="AF14" s="232">
        <v>1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Horatschek, Marcel</v>
      </c>
      <c r="F15" s="62" t="s">
        <v>6</v>
      </c>
      <c r="G15" s="63" t="str">
        <f>+B7</f>
        <v>Klenk, Elias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Genne, Matthias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Maliszewski, Philipp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Maliszewski, Philipp</v>
      </c>
      <c r="F18" s="54" t="s">
        <v>6</v>
      </c>
      <c r="G18" s="48" t="str">
        <f>+B9</f>
        <v>Langner, Paul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Hönnige, Norman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Langner, Paul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Genne, Matthias</v>
      </c>
      <c r="F19" s="57" t="s">
        <v>6</v>
      </c>
      <c r="G19" s="42" t="str">
        <f>+B7</f>
        <v>Klenk, Elias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Genne, Matthias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Horatschek, Marcel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Hönnige, Norman</v>
      </c>
      <c r="F20" s="66" t="s">
        <v>6</v>
      </c>
      <c r="G20" s="61" t="str">
        <f>+B6</f>
        <v>Horatschek, Marcel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Klenk, Elias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Maliszewski, Philipp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Klenk, Elias</v>
      </c>
      <c r="F23" s="49" t="s">
        <v>6</v>
      </c>
      <c r="G23" s="50" t="str">
        <f>+B9</f>
        <v>Langner, Paul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Horatschek, Marcel</v>
      </c>
      <c r="F24" s="56" t="s">
        <v>6</v>
      </c>
      <c r="G24" s="43" t="str">
        <f>+B8</f>
        <v>Maliszewski, Philipp</v>
      </c>
      <c r="H24" s="227">
        <v>2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Genne, Matthias</v>
      </c>
      <c r="F25" s="95" t="s">
        <v>6</v>
      </c>
      <c r="G25" s="93" t="str">
        <f>+B5</f>
        <v>Hönnige, Norman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Genne, Matthias</v>
      </c>
      <c r="C32" s="102"/>
      <c r="D32" s="102"/>
      <c r="E32" s="102"/>
      <c r="F32" s="102"/>
      <c r="G32" s="129" t="str">
        <f>$G$4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$B$6</f>
        <v>Horatschek, Marcel</v>
      </c>
      <c r="C33" s="58"/>
      <c r="D33" s="58"/>
      <c r="E33" s="58"/>
      <c r="F33" s="58"/>
      <c r="G33" s="155" t="str">
        <f>$G$6</f>
        <v>TSV Untergruppenbach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3</v>
      </c>
      <c r="Q33" s="157" t="s">
        <v>4</v>
      </c>
      <c r="R33" s="156">
        <f>$AB$6</f>
        <v>2</v>
      </c>
      <c r="S33" s="165"/>
      <c r="T33" s="162">
        <f>$AC$6</f>
        <v>12</v>
      </c>
      <c r="U33" s="159"/>
      <c r="V33" s="157" t="s">
        <v>4</v>
      </c>
      <c r="W33" s="158">
        <f>$AE$6</f>
        <v>7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$B$9</f>
        <v>Langner, Paul</v>
      </c>
      <c r="C34" s="102"/>
      <c r="D34" s="102"/>
      <c r="E34" s="102"/>
      <c r="F34" s="102"/>
      <c r="G34" s="129" t="str">
        <f>$G$9</f>
        <v>SPFR Neckarwestheim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9</v>
      </c>
      <c r="U34" s="136"/>
      <c r="V34" s="133" t="s">
        <v>4</v>
      </c>
      <c r="W34" s="137">
        <f>$AE$9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$B$8</f>
        <v>Maliszewski, Philipp</v>
      </c>
      <c r="C35" s="102"/>
      <c r="D35" s="102"/>
      <c r="E35" s="82"/>
      <c r="F35" s="102"/>
      <c r="G35" s="129" t="str">
        <f>$G$8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2</v>
      </c>
      <c r="Q35" s="133" t="s">
        <v>4</v>
      </c>
      <c r="R35" s="132">
        <f>$AB$8</f>
        <v>3</v>
      </c>
      <c r="S35" s="134"/>
      <c r="T35" s="135">
        <f>$AC$8</f>
        <v>9</v>
      </c>
      <c r="U35" s="136"/>
      <c r="V35" s="133" t="s">
        <v>4</v>
      </c>
      <c r="W35" s="137">
        <f>$AE$8</f>
        <v>12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$B$7</f>
        <v>Klenk, Elias</v>
      </c>
      <c r="C36" s="102"/>
      <c r="D36" s="102"/>
      <c r="E36" s="102"/>
      <c r="F36" s="102"/>
      <c r="G36" s="129" t="str">
        <f>$G$7</f>
        <v>TSV Weinsberg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2</v>
      </c>
      <c r="Q36" s="133" t="s">
        <v>4</v>
      </c>
      <c r="R36" s="132">
        <f>$AB$7</f>
        <v>3</v>
      </c>
      <c r="S36" s="134"/>
      <c r="T36" s="135">
        <f>$AC$7</f>
        <v>7</v>
      </c>
      <c r="U36" s="136"/>
      <c r="V36" s="133" t="s">
        <v>4</v>
      </c>
      <c r="W36" s="137">
        <f>$AE$7</f>
        <v>11</v>
      </c>
      <c r="X36" s="138"/>
      <c r="Y36" s="102"/>
      <c r="Z36" s="130">
        <f t="shared" si="2"/>
        <v>-4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Hönnige, Norman</v>
      </c>
      <c r="C37" s="67"/>
      <c r="D37" s="67"/>
      <c r="E37" s="67"/>
      <c r="F37" s="67"/>
      <c r="G37" s="125" t="str">
        <f>$G$5</f>
        <v>TSV Stetten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2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-13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54</v>
      </c>
      <c r="U38" s="148"/>
      <c r="V38" s="140" t="s">
        <v>4</v>
      </c>
      <c r="W38" s="148">
        <f>SUM(W32:W37)</f>
        <v>54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70</v>
      </c>
      <c r="C4" s="4"/>
      <c r="D4" s="4"/>
      <c r="E4" s="171"/>
      <c r="F4" s="41"/>
      <c r="G4" s="211" t="s">
        <v>26</v>
      </c>
      <c r="H4" s="214"/>
      <c r="I4" s="215"/>
      <c r="J4" s="216"/>
      <c r="K4" s="6">
        <f>+H25</f>
        <v>0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2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9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/>
      <c r="C5" s="4"/>
      <c r="D5" s="4"/>
      <c r="E5" s="81"/>
      <c r="F5" s="41"/>
      <c r="G5" s="211"/>
      <c r="H5" s="42">
        <f>+M4</f>
        <v>0</v>
      </c>
      <c r="I5" s="3" t="s">
        <v>4</v>
      </c>
      <c r="J5" s="43">
        <f>+K4</f>
        <v>0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0</v>
      </c>
      <c r="AC5" s="10">
        <f>SUM(H14,J25,AF18,H20,AF14)</f>
        <v>0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8"/>
      <c r="C6" s="4"/>
      <c r="D6" s="4"/>
      <c r="E6" s="81"/>
      <c r="F6" s="41"/>
      <c r="G6" s="211"/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2"/>
      <c r="AG6" s="243"/>
      <c r="AH6" s="244"/>
    </row>
    <row r="7" spans="1:34" ht="15.75">
      <c r="A7" s="174">
        <v>4</v>
      </c>
      <c r="B7" s="208" t="s">
        <v>76</v>
      </c>
      <c r="C7" s="4"/>
      <c r="D7" s="4"/>
      <c r="E7" s="81"/>
      <c r="F7" s="41"/>
      <c r="G7" s="211" t="s">
        <v>51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2</v>
      </c>
      <c r="Z7" s="8">
        <f t="shared" si="0"/>
        <v>1</v>
      </c>
      <c r="AA7" s="3" t="s">
        <v>4</v>
      </c>
      <c r="AB7" s="9">
        <f t="shared" si="1"/>
        <v>2</v>
      </c>
      <c r="AC7" s="10">
        <f>SUM(J15,H23,AF20,J19,AH14)</f>
        <v>5</v>
      </c>
      <c r="AD7" s="3" t="s">
        <v>4</v>
      </c>
      <c r="AE7" s="10">
        <f>SUM(H15,J23,AH20,H19,AF14)</f>
        <v>8</v>
      </c>
      <c r="AF7" s="242"/>
      <c r="AG7" s="243"/>
      <c r="AH7" s="244"/>
    </row>
    <row r="8" spans="1:34" ht="15.75">
      <c r="A8" s="175">
        <v>5</v>
      </c>
      <c r="B8" s="209" t="s">
        <v>110</v>
      </c>
      <c r="C8" s="1"/>
      <c r="D8" s="25"/>
      <c r="E8" s="81"/>
      <c r="F8" s="151"/>
      <c r="G8" s="212" t="s">
        <v>56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3</v>
      </c>
      <c r="X8" s="3" t="s">
        <v>4</v>
      </c>
      <c r="Y8" s="7">
        <f>+J18</f>
        <v>1</v>
      </c>
      <c r="Z8" s="8">
        <f t="shared" si="0"/>
        <v>2</v>
      </c>
      <c r="AA8" s="3" t="s">
        <v>4</v>
      </c>
      <c r="AB8" s="9">
        <f t="shared" si="1"/>
        <v>1</v>
      </c>
      <c r="AC8" s="10">
        <f>SUM(J14,J24,AH20,H18,AH15)</f>
        <v>6</v>
      </c>
      <c r="AD8" s="3" t="s">
        <v>4</v>
      </c>
      <c r="AE8" s="9">
        <f>SUM(H14,H24,AF20,J18,AF15)</f>
        <v>5</v>
      </c>
      <c r="AF8" s="242"/>
      <c r="AG8" s="243"/>
      <c r="AH8" s="244"/>
    </row>
    <row r="9" spans="1:34" ht="15.75" customHeight="1" thickBot="1">
      <c r="A9" s="176">
        <v>6</v>
      </c>
      <c r="B9" s="210" t="s">
        <v>91</v>
      </c>
      <c r="C9" s="11"/>
      <c r="D9" s="11"/>
      <c r="E9" s="172"/>
      <c r="F9" s="12"/>
      <c r="G9" s="213" t="s">
        <v>81</v>
      </c>
      <c r="H9" s="13">
        <f>+Y4</f>
        <v>2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2</v>
      </c>
      <c r="R9" s="14" t="s">
        <v>4</v>
      </c>
      <c r="S9" s="18">
        <f>+W7</f>
        <v>3</v>
      </c>
      <c r="T9" s="17">
        <f>+Y8</f>
        <v>1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3</v>
      </c>
      <c r="AC9" s="18">
        <f>SUM(J13,J23,AH18,J18,AH13)</f>
        <v>5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6</v>
      </c>
      <c r="AA10" s="170"/>
      <c r="AB10" s="170">
        <f>SUM(AB4:AB9)</f>
        <v>6</v>
      </c>
      <c r="AC10" s="170">
        <f>SUM(AC4:AC9)</f>
        <v>25</v>
      </c>
      <c r="AD10" s="170"/>
      <c r="AE10" s="170">
        <f>SUM(AE4:AE9)</f>
        <v>25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Melke, Stefan-Patrick</v>
      </c>
      <c r="F13" s="49" t="s">
        <v>6</v>
      </c>
      <c r="G13" s="50" t="str">
        <f>+B9</f>
        <v>Fink, Marvin</v>
      </c>
      <c r="H13" s="227">
        <v>3</v>
      </c>
      <c r="I13" s="51" t="s">
        <v>4</v>
      </c>
      <c r="J13" s="229">
        <v>2</v>
      </c>
      <c r="K13" s="52"/>
      <c r="L13" s="117"/>
      <c r="M13" s="199">
        <v>3</v>
      </c>
      <c r="N13" s="200" t="s">
        <v>6</v>
      </c>
      <c r="O13" s="201">
        <v>6</v>
      </c>
      <c r="P13" s="48">
        <f>+B6</f>
        <v>0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Fink, Marvin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>
        <f>+B5</f>
        <v>0</v>
      </c>
      <c r="F14" s="56" t="s">
        <v>6</v>
      </c>
      <c r="G14" s="43" t="str">
        <f>+B8</f>
        <v>Spiske, Lucas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>
        <f>+B5</f>
        <v>0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Bach, Alexander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>
        <f>+B6</f>
        <v>0</v>
      </c>
      <c r="F15" s="62" t="s">
        <v>6</v>
      </c>
      <c r="G15" s="63" t="str">
        <f>+B7</f>
        <v>Bach, Alexander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Melke, Stefan-Patrick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Spiske, Lucas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Spiske, Lucas</v>
      </c>
      <c r="F18" s="54" t="s">
        <v>6</v>
      </c>
      <c r="G18" s="48" t="str">
        <f>+B9</f>
        <v>Fink, Marvin</v>
      </c>
      <c r="H18" s="231">
        <v>3</v>
      </c>
      <c r="I18" s="51" t="s">
        <v>4</v>
      </c>
      <c r="J18" s="235">
        <v>1</v>
      </c>
      <c r="K18" s="22"/>
      <c r="L18" s="22"/>
      <c r="M18" s="193">
        <v>2</v>
      </c>
      <c r="N18" s="194" t="s">
        <v>6</v>
      </c>
      <c r="O18" s="195">
        <v>6</v>
      </c>
      <c r="P18" s="84">
        <f>+B5</f>
        <v>0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Fink, Marvin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Melke, Stefan-Patrick</v>
      </c>
      <c r="F19" s="57" t="s">
        <v>6</v>
      </c>
      <c r="G19" s="42" t="str">
        <f>+B7</f>
        <v>Bach, Alexander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Melke, Stefan-Patrick</v>
      </c>
      <c r="Q19" s="58"/>
      <c r="R19" s="59"/>
      <c r="S19" s="59"/>
      <c r="T19" s="59"/>
      <c r="U19" s="59"/>
      <c r="V19" s="59"/>
      <c r="W19" s="97" t="s">
        <v>6</v>
      </c>
      <c r="X19" s="90">
        <f>+B6</f>
        <v>0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>
        <f>+B5</f>
        <v>0</v>
      </c>
      <c r="F20" s="66" t="s">
        <v>6</v>
      </c>
      <c r="G20" s="61">
        <f>+B6</f>
        <v>0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Bach, Alexander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Spiske, Lucas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Bach, Alexander</v>
      </c>
      <c r="F23" s="49" t="s">
        <v>6</v>
      </c>
      <c r="G23" s="50" t="str">
        <f>+B9</f>
        <v>Fink, Marvin</v>
      </c>
      <c r="H23" s="227">
        <v>3</v>
      </c>
      <c r="I23" s="51" t="s">
        <v>4</v>
      </c>
      <c r="J23" s="229">
        <v>2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>
        <f>+B6</f>
        <v>0</v>
      </c>
      <c r="F24" s="56" t="s">
        <v>6</v>
      </c>
      <c r="G24" s="43" t="str">
        <f>+B8</f>
        <v>Spiske, Lucas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Melke, Stefan-Patrick</v>
      </c>
      <c r="F25" s="95" t="s">
        <v>6</v>
      </c>
      <c r="G25" s="93">
        <f>+B5</f>
        <v>0</v>
      </c>
      <c r="H25" s="234"/>
      <c r="I25" s="79" t="s">
        <v>4</v>
      </c>
      <c r="J25" s="236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Melke, Stefan-Patrick</v>
      </c>
      <c r="C32" s="102"/>
      <c r="D32" s="102"/>
      <c r="E32" s="102"/>
      <c r="F32" s="102"/>
      <c r="G32" s="129" t="str">
        <f>$G$4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3</v>
      </c>
      <c r="Q32" s="133" t="s">
        <v>4</v>
      </c>
      <c r="R32" s="132">
        <f>$AB$4</f>
        <v>0</v>
      </c>
      <c r="S32" s="134"/>
      <c r="T32" s="135">
        <f>$AC$4</f>
        <v>9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6</v>
      </c>
      <c r="AA32" s="131"/>
      <c r="AB32" s="45"/>
      <c r="AC32" s="153">
        <v>1</v>
      </c>
      <c r="AD32" s="46"/>
    </row>
    <row r="33" spans="2:30" ht="15.75">
      <c r="B33" s="154" t="str">
        <f>$B$8</f>
        <v>Spiske, Lucas</v>
      </c>
      <c r="C33" s="58"/>
      <c r="D33" s="58"/>
      <c r="E33" s="238"/>
      <c r="F33" s="58"/>
      <c r="G33" s="155" t="str">
        <f>$G$8</f>
        <v>TG Offenau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2</v>
      </c>
      <c r="Q33" s="157" t="s">
        <v>4</v>
      </c>
      <c r="R33" s="156">
        <f>$AB$8</f>
        <v>1</v>
      </c>
      <c r="S33" s="165"/>
      <c r="T33" s="162">
        <f>$AC$8</f>
        <v>6</v>
      </c>
      <c r="U33" s="159"/>
      <c r="V33" s="157" t="s">
        <v>4</v>
      </c>
      <c r="W33" s="158">
        <f>$AE$8</f>
        <v>5</v>
      </c>
      <c r="X33" s="163"/>
      <c r="Y33" s="58"/>
      <c r="Z33" s="160">
        <f t="shared" si="2"/>
        <v>1</v>
      </c>
      <c r="AA33" s="161"/>
      <c r="AB33" s="45"/>
      <c r="AC33" s="153">
        <v>2</v>
      </c>
      <c r="AD33" s="46"/>
    </row>
    <row r="34" spans="2:30" ht="15.75">
      <c r="B34" s="128" t="str">
        <f>$B$7</f>
        <v>Bach, Alexander</v>
      </c>
      <c r="C34" s="102"/>
      <c r="D34" s="102"/>
      <c r="E34" s="102"/>
      <c r="F34" s="102"/>
      <c r="G34" s="129" t="str">
        <f>$G$7</f>
        <v>TSV Weinsberg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1</v>
      </c>
      <c r="Q34" s="133" t="s">
        <v>4</v>
      </c>
      <c r="R34" s="132">
        <f>$AB$7</f>
        <v>2</v>
      </c>
      <c r="S34" s="134"/>
      <c r="T34" s="135">
        <f>$AC$7</f>
        <v>5</v>
      </c>
      <c r="U34" s="136"/>
      <c r="V34" s="133" t="s">
        <v>4</v>
      </c>
      <c r="W34" s="137">
        <f>$AE$7</f>
        <v>8</v>
      </c>
      <c r="X34" s="138"/>
      <c r="Y34" s="102"/>
      <c r="Z34" s="130">
        <f t="shared" si="2"/>
        <v>-3</v>
      </c>
      <c r="AA34" s="131"/>
      <c r="AB34" s="45"/>
      <c r="AC34" s="153">
        <v>3</v>
      </c>
      <c r="AD34" s="46"/>
    </row>
    <row r="35" spans="2:30" ht="15.75">
      <c r="B35" s="128">
        <f>$B$6</f>
        <v>0</v>
      </c>
      <c r="C35" s="102"/>
      <c r="D35" s="102"/>
      <c r="E35" s="102"/>
      <c r="F35" s="102"/>
      <c r="G35" s="129">
        <f>$G$6</f>
        <v>0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0</v>
      </c>
      <c r="Q35" s="133" t="s">
        <v>4</v>
      </c>
      <c r="R35" s="132">
        <f>$AB$6</f>
        <v>0</v>
      </c>
      <c r="S35" s="134"/>
      <c r="T35" s="135">
        <f>$AC$6</f>
        <v>0</v>
      </c>
      <c r="U35" s="136"/>
      <c r="V35" s="133" t="s">
        <v>4</v>
      </c>
      <c r="W35" s="137">
        <f>$AE$6</f>
        <v>0</v>
      </c>
      <c r="X35" s="138"/>
      <c r="Y35" s="102"/>
      <c r="Z35" s="130">
        <f t="shared" si="2"/>
        <v>0</v>
      </c>
      <c r="AA35" s="131"/>
      <c r="AB35" s="45"/>
      <c r="AC35" s="153">
        <v>4</v>
      </c>
      <c r="AD35" s="46"/>
    </row>
    <row r="36" spans="2:30" ht="15.75">
      <c r="B36" s="128">
        <f>$B$5</f>
        <v>0</v>
      </c>
      <c r="C36" s="102"/>
      <c r="D36" s="102"/>
      <c r="E36" s="102"/>
      <c r="F36" s="102"/>
      <c r="G36" s="129">
        <f>$G$5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0</v>
      </c>
      <c r="Q36" s="133" t="s">
        <v>4</v>
      </c>
      <c r="R36" s="132">
        <f>$AB$5</f>
        <v>0</v>
      </c>
      <c r="S36" s="134"/>
      <c r="T36" s="135">
        <f>$AC$5</f>
        <v>0</v>
      </c>
      <c r="U36" s="136"/>
      <c r="V36" s="133" t="s">
        <v>4</v>
      </c>
      <c r="W36" s="137">
        <f>$AE$5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Fink, Marvin</v>
      </c>
      <c r="C37" s="67"/>
      <c r="D37" s="67"/>
      <c r="E37" s="67"/>
      <c r="F37" s="67"/>
      <c r="G37" s="125" t="str">
        <f>$G$9</f>
        <v>SPFR Neckarwestheim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3</v>
      </c>
      <c r="S37" s="141"/>
      <c r="T37" s="142">
        <f>$AC$9</f>
        <v>5</v>
      </c>
      <c r="U37" s="143"/>
      <c r="V37" s="140" t="s">
        <v>4</v>
      </c>
      <c r="W37" s="144">
        <f>$AE$9</f>
        <v>9</v>
      </c>
      <c r="X37" s="145"/>
      <c r="Y37" s="67"/>
      <c r="Z37" s="126">
        <f t="shared" si="2"/>
        <v>-4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6</v>
      </c>
      <c r="P38" s="146"/>
      <c r="Q38" s="147" t="s">
        <v>4</v>
      </c>
      <c r="R38" s="148">
        <f>SUM(R32:R37)</f>
        <v>6</v>
      </c>
      <c r="S38" s="149"/>
      <c r="T38" s="150">
        <f>SUM(T32:T37)</f>
        <v>25</v>
      </c>
      <c r="U38" s="148"/>
      <c r="V38" s="140" t="s">
        <v>4</v>
      </c>
      <c r="W38" s="148">
        <f>SUM(W32:W37)</f>
        <v>25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71</v>
      </c>
      <c r="C4" s="4"/>
      <c r="D4" s="4"/>
      <c r="E4" s="171"/>
      <c r="F4" s="41"/>
      <c r="G4" s="211" t="s">
        <v>26</v>
      </c>
      <c r="H4" s="214"/>
      <c r="I4" s="215"/>
      <c r="J4" s="216"/>
      <c r="K4" s="6">
        <f>+H25</f>
        <v>2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11</v>
      </c>
      <c r="AD4" s="3" t="s">
        <v>4</v>
      </c>
      <c r="AE4" s="10">
        <f>SUM(J4,M4,P4,S4,V4,Y4)</f>
        <v>3</v>
      </c>
      <c r="AF4" s="242"/>
      <c r="AG4" s="243"/>
      <c r="AH4" s="244"/>
    </row>
    <row r="5" spans="1:34" ht="15.75">
      <c r="A5" s="174">
        <v>2</v>
      </c>
      <c r="B5" s="208" t="s">
        <v>92</v>
      </c>
      <c r="C5" s="4"/>
      <c r="D5" s="4"/>
      <c r="E5" s="81"/>
      <c r="F5" s="41"/>
      <c r="G5" s="211" t="s">
        <v>93</v>
      </c>
      <c r="H5" s="42">
        <f>+M4</f>
        <v>3</v>
      </c>
      <c r="I5" s="3" t="s">
        <v>4</v>
      </c>
      <c r="J5" s="43">
        <f>+K4</f>
        <v>2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0</v>
      </c>
      <c r="AC5" s="10">
        <f>SUM(H14,J25,AF18,H20,AF14)</f>
        <v>12</v>
      </c>
      <c r="AD5" s="3" t="s">
        <v>4</v>
      </c>
      <c r="AE5" s="10">
        <f>SUM(J14,H25,AH18,J20,AH14)</f>
        <v>2</v>
      </c>
      <c r="AF5" s="242"/>
      <c r="AG5" s="243"/>
      <c r="AH5" s="244"/>
    </row>
    <row r="6" spans="1:34" ht="15.75">
      <c r="A6" s="174">
        <v>3</v>
      </c>
      <c r="B6" s="208" t="s">
        <v>94</v>
      </c>
      <c r="C6" s="4"/>
      <c r="D6" s="4"/>
      <c r="E6" s="81"/>
      <c r="F6" s="41"/>
      <c r="G6" s="211" t="s">
        <v>31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2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6</v>
      </c>
      <c r="AD6" s="3" t="s">
        <v>4</v>
      </c>
      <c r="AE6" s="10">
        <f>SUM(J15,J24,AF19,H20,AH13)</f>
        <v>8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95</v>
      </c>
      <c r="C8" s="1"/>
      <c r="D8" s="25"/>
      <c r="E8" s="81"/>
      <c r="F8" s="151"/>
      <c r="G8" s="212" t="s">
        <v>50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2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96</v>
      </c>
      <c r="C9" s="11"/>
      <c r="D9" s="11"/>
      <c r="E9" s="172"/>
      <c r="F9" s="12"/>
      <c r="G9" s="213" t="s">
        <v>82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2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5</v>
      </c>
      <c r="AD9" s="14" t="s">
        <v>4</v>
      </c>
      <c r="AE9" s="18">
        <f>SUM(H13,H23,AF18,H18,AF13)</f>
        <v>11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36</v>
      </c>
      <c r="AD10" s="170"/>
      <c r="AE10" s="170">
        <f>SUM(AE4:AE9)</f>
        <v>36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Wenninger, Felix</v>
      </c>
      <c r="F13" s="49" t="s">
        <v>6</v>
      </c>
      <c r="G13" s="50" t="str">
        <f>+B9</f>
        <v>Prinzler, Kai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Knoll, Andreas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Prinzler, Kai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2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Gärtner, Dennis</v>
      </c>
      <c r="F14" s="56" t="s">
        <v>6</v>
      </c>
      <c r="G14" s="43" t="str">
        <f>+B8</f>
        <v>Siegle, Valentin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Gärtner, Dennis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Knoll, Andreas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Wenninger, Felix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Siegle, Valentin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Siegle, Valentin</v>
      </c>
      <c r="F18" s="54" t="s">
        <v>6</v>
      </c>
      <c r="G18" s="48" t="str">
        <f>+B9</f>
        <v>Prinzler, Kai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Gärtner, Dennis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Prinzler, Kai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Wenninger, Felix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Wenninger, Felix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Knoll, Andreas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Gärtner, Dennis</v>
      </c>
      <c r="F20" s="66" t="s">
        <v>6</v>
      </c>
      <c r="G20" s="61" t="str">
        <f>+B6</f>
        <v>Knoll, Andreas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Siegle, Valentin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Prinzler, Kai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Knoll, Andreas</v>
      </c>
      <c r="F24" s="56" t="s">
        <v>6</v>
      </c>
      <c r="G24" s="43" t="str">
        <f>+B8</f>
        <v>Siegle, Valentin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Wenninger, Felix</v>
      </c>
      <c r="F25" s="95" t="s">
        <v>6</v>
      </c>
      <c r="G25" s="93" t="str">
        <f>+B5</f>
        <v>Gärtner, Dennis</v>
      </c>
      <c r="H25" s="234">
        <v>2</v>
      </c>
      <c r="I25" s="79" t="s">
        <v>4</v>
      </c>
      <c r="J25" s="236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Gärtner, Dennis</v>
      </c>
      <c r="C32" s="102"/>
      <c r="D32" s="102"/>
      <c r="E32" s="102"/>
      <c r="F32" s="102"/>
      <c r="G32" s="129" t="str">
        <f>$G$5</f>
        <v>SV Leingarten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0</v>
      </c>
      <c r="S32" s="134"/>
      <c r="T32" s="135">
        <f>$AC$5</f>
        <v>12</v>
      </c>
      <c r="U32" s="136"/>
      <c r="V32" s="133" t="s">
        <v>4</v>
      </c>
      <c r="W32" s="137">
        <f>$AE$5</f>
        <v>2</v>
      </c>
      <c r="X32" s="138"/>
      <c r="Y32" s="102"/>
      <c r="Z32" s="130">
        <f aca="true" t="shared" si="2" ref="Z32:Z37">SUM(T32-W32)</f>
        <v>10</v>
      </c>
      <c r="AA32" s="131"/>
      <c r="AB32" s="45"/>
      <c r="AC32" s="153">
        <v>1</v>
      </c>
      <c r="AD32" s="46"/>
    </row>
    <row r="33" spans="2:30" ht="15.75">
      <c r="B33" s="154" t="str">
        <f>$B$4</f>
        <v>Wenninger, Felix</v>
      </c>
      <c r="C33" s="58"/>
      <c r="D33" s="58"/>
      <c r="E33" s="58"/>
      <c r="F33" s="58"/>
      <c r="G33" s="155" t="str">
        <f>$G$4</f>
        <v>NSU Neckarsulm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11</v>
      </c>
      <c r="U33" s="159"/>
      <c r="V33" s="157" t="s">
        <v>4</v>
      </c>
      <c r="W33" s="158">
        <f>$AE$4</f>
        <v>3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$B$6</f>
        <v>Knoll, Andreas</v>
      </c>
      <c r="C34" s="102"/>
      <c r="D34" s="102"/>
      <c r="E34" s="102"/>
      <c r="F34" s="102"/>
      <c r="G34" s="129" t="str">
        <f>$G$6</f>
        <v>SPVGG Oedheim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6</v>
      </c>
      <c r="U34" s="136"/>
      <c r="V34" s="133" t="s">
        <v>4</v>
      </c>
      <c r="W34" s="137">
        <f>$AE$6</f>
        <v>8</v>
      </c>
      <c r="X34" s="138"/>
      <c r="Y34" s="102"/>
      <c r="Z34" s="130">
        <f t="shared" si="2"/>
        <v>-2</v>
      </c>
      <c r="AA34" s="131"/>
      <c r="AB34" s="45"/>
      <c r="AC34" s="153">
        <v>3</v>
      </c>
      <c r="AD34" s="46"/>
    </row>
    <row r="35" spans="2:30" ht="15.75">
      <c r="B35" s="128" t="str">
        <f>$B$9</f>
        <v>Prinzler, Kai</v>
      </c>
      <c r="C35" s="102"/>
      <c r="D35" s="102"/>
      <c r="E35" s="102"/>
      <c r="F35" s="102"/>
      <c r="G35" s="129" t="str">
        <f>$G$9</f>
        <v>TSV Untergruppenbach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1</v>
      </c>
      <c r="Q35" s="133" t="s">
        <v>4</v>
      </c>
      <c r="R35" s="132">
        <f>$AB$9</f>
        <v>3</v>
      </c>
      <c r="S35" s="134"/>
      <c r="T35" s="135">
        <f>$AC$9</f>
        <v>5</v>
      </c>
      <c r="U35" s="136"/>
      <c r="V35" s="133" t="s">
        <v>4</v>
      </c>
      <c r="W35" s="137">
        <f>$AE$9</f>
        <v>11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Siegle, Valentin</v>
      </c>
      <c r="C37" s="67"/>
      <c r="D37" s="67"/>
      <c r="E37" s="78"/>
      <c r="F37" s="67"/>
      <c r="G37" s="125" t="str">
        <f>$G$8</f>
        <v>TSV Stetten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4</v>
      </c>
      <c r="S37" s="141"/>
      <c r="T37" s="142">
        <f>$AC$8</f>
        <v>2</v>
      </c>
      <c r="U37" s="143"/>
      <c r="V37" s="140" t="s">
        <v>4</v>
      </c>
      <c r="W37" s="144">
        <f>$AE$8</f>
        <v>12</v>
      </c>
      <c r="X37" s="145"/>
      <c r="Y37" s="67"/>
      <c r="Z37" s="126">
        <f t="shared" si="2"/>
        <v>-10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36</v>
      </c>
      <c r="U38" s="148"/>
      <c r="V38" s="140" t="s">
        <v>4</v>
      </c>
      <c r="W38" s="148">
        <f>SUM(W32:W37)</f>
        <v>36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72</v>
      </c>
      <c r="C4" s="4"/>
      <c r="D4" s="4"/>
      <c r="E4" s="171"/>
      <c r="F4" s="41"/>
      <c r="G4" s="211" t="s">
        <v>26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105</v>
      </c>
      <c r="C5" s="4"/>
      <c r="D5" s="4"/>
      <c r="E5" s="81"/>
      <c r="F5" s="41"/>
      <c r="G5" s="211" t="s">
        <v>109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4</v>
      </c>
      <c r="AC5" s="10">
        <f>SUM(H14,J25,AF18,H20,AF14)</f>
        <v>0</v>
      </c>
      <c r="AD5" s="3" t="s">
        <v>4</v>
      </c>
      <c r="AE5" s="10">
        <f>SUM(J14,H25,AH18,J20,AH14)</f>
        <v>12</v>
      </c>
      <c r="AF5" s="242"/>
      <c r="AG5" s="243"/>
      <c r="AH5" s="244"/>
    </row>
    <row r="6" spans="1:34" ht="15.75">
      <c r="A6" s="174">
        <v>3</v>
      </c>
      <c r="B6" s="208" t="s">
        <v>97</v>
      </c>
      <c r="C6" s="4"/>
      <c r="D6" s="4"/>
      <c r="E6" s="81"/>
      <c r="F6" s="41"/>
      <c r="G6" s="211" t="s">
        <v>85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3</v>
      </c>
      <c r="AA6" s="3" t="s">
        <v>4</v>
      </c>
      <c r="AB6" s="9">
        <f t="shared" si="1"/>
        <v>1</v>
      </c>
      <c r="AC6" s="10">
        <f>SUM(H15,H24,AH19,J20,AF13)</f>
        <v>9</v>
      </c>
      <c r="AD6" s="3" t="s">
        <v>4</v>
      </c>
      <c r="AE6" s="10">
        <f>SUM(J15,J24,AF19,H20,AH13)</f>
        <v>4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98</v>
      </c>
      <c r="C8" s="1"/>
      <c r="D8" s="25"/>
      <c r="E8" s="81"/>
      <c r="F8" s="151"/>
      <c r="G8" s="212" t="s">
        <v>54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5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 t="s">
        <v>77</v>
      </c>
      <c r="C9" s="11"/>
      <c r="D9" s="11"/>
      <c r="E9" s="172"/>
      <c r="F9" s="12"/>
      <c r="G9" s="213" t="s">
        <v>26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1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2</v>
      </c>
      <c r="AC9" s="18">
        <f>SUM(J13,J23,AH18,J18,AH13)</f>
        <v>7</v>
      </c>
      <c r="AD9" s="14" t="s">
        <v>4</v>
      </c>
      <c r="AE9" s="18">
        <f>SUM(H13,H23,AF18,H18,AF13)</f>
        <v>8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33</v>
      </c>
      <c r="AD10" s="170"/>
      <c r="AE10" s="170">
        <f>SUM(AE4:AE9)</f>
        <v>33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Götter, Daniel</v>
      </c>
      <c r="F13" s="49" t="s">
        <v>6</v>
      </c>
      <c r="G13" s="50" t="str">
        <f>+B9</f>
        <v>Lenz, Timo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Schneider, Kevin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Lenz, Timo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Lehmann, Timo</v>
      </c>
      <c r="F14" s="56" t="s">
        <v>6</v>
      </c>
      <c r="G14" s="43" t="str">
        <f>+B8</f>
        <v>Schwarz, Dominik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Lehmann, Timo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Schneider, Kevin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Götter, Daniel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Schwarz, Dominik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Schwarz, Dominik</v>
      </c>
      <c r="F18" s="54" t="s">
        <v>6</v>
      </c>
      <c r="G18" s="48" t="str">
        <f>+B9</f>
        <v>Lenz, Timo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Lehmann, Timo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Lenz, Timo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Götter, Daniel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Götter, Daniel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Schneider, Kevin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Lehmann, Timo</v>
      </c>
      <c r="F20" s="66" t="s">
        <v>6</v>
      </c>
      <c r="G20" s="61" t="str">
        <f>+B6</f>
        <v>Schneider, Kevin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Schwarz, Dominik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Lenz, Timo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Schneider, Kevin</v>
      </c>
      <c r="F24" s="56" t="s">
        <v>6</v>
      </c>
      <c r="G24" s="43" t="str">
        <f>+B8</f>
        <v>Schwarz, Dominik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Götter, Daniel</v>
      </c>
      <c r="F25" s="95" t="s">
        <v>6</v>
      </c>
      <c r="G25" s="93" t="str">
        <f>+B5</f>
        <v>Lehmann, Timo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Götter, Daniel</v>
      </c>
      <c r="C32" s="102"/>
      <c r="D32" s="102"/>
      <c r="E32" s="102"/>
      <c r="F32" s="102"/>
      <c r="G32" s="129" t="str">
        <f>$G$4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$B$6</f>
        <v>Schneider, Kevin</v>
      </c>
      <c r="C33" s="58"/>
      <c r="D33" s="58"/>
      <c r="E33" s="58"/>
      <c r="F33" s="58"/>
      <c r="G33" s="155" t="str">
        <f>$G$6</f>
        <v>VfL Obereisesheim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3</v>
      </c>
      <c r="Q33" s="157" t="s">
        <v>4</v>
      </c>
      <c r="R33" s="156">
        <f>$AB$6</f>
        <v>1</v>
      </c>
      <c r="S33" s="165"/>
      <c r="T33" s="162">
        <f>$AC$6</f>
        <v>9</v>
      </c>
      <c r="U33" s="159"/>
      <c r="V33" s="157" t="s">
        <v>4</v>
      </c>
      <c r="W33" s="158">
        <f>$AE$6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$B$9</f>
        <v>Lenz, Timo</v>
      </c>
      <c r="C34" s="102"/>
      <c r="D34" s="102"/>
      <c r="E34" s="102"/>
      <c r="F34" s="102"/>
      <c r="G34" s="129" t="str">
        <f>$G$9</f>
        <v>NSU Neckarsulm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2</v>
      </c>
      <c r="Q34" s="133" t="s">
        <v>4</v>
      </c>
      <c r="R34" s="132">
        <f>$AB$9</f>
        <v>2</v>
      </c>
      <c r="S34" s="134"/>
      <c r="T34" s="135">
        <f>$AC$9</f>
        <v>7</v>
      </c>
      <c r="U34" s="136"/>
      <c r="V34" s="133" t="s">
        <v>4</v>
      </c>
      <c r="W34" s="137">
        <f>$AE$9</f>
        <v>8</v>
      </c>
      <c r="X34" s="138"/>
      <c r="Y34" s="102"/>
      <c r="Z34" s="130">
        <f t="shared" si="2"/>
        <v>-1</v>
      </c>
      <c r="AA34" s="131"/>
      <c r="AB34" s="45"/>
      <c r="AC34" s="153">
        <v>3</v>
      </c>
      <c r="AD34" s="46"/>
    </row>
    <row r="35" spans="2:30" ht="15.75">
      <c r="B35" s="128" t="str">
        <f>$B$8</f>
        <v>Schwarz, Dominik</v>
      </c>
      <c r="C35" s="102"/>
      <c r="D35" s="102"/>
      <c r="E35" s="82"/>
      <c r="F35" s="102"/>
      <c r="G35" s="129" t="str">
        <f>$G$8</f>
        <v>TSV Talheim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5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-4</v>
      </c>
      <c r="AA35" s="131"/>
      <c r="AB35" s="45"/>
      <c r="AC35" s="153">
        <v>4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Lehmann, Timo</v>
      </c>
      <c r="C37" s="67"/>
      <c r="D37" s="67"/>
      <c r="E37" s="67"/>
      <c r="F37" s="67"/>
      <c r="G37" s="125" t="str">
        <f>$G$5</f>
        <v>Spfr Neckarwestheim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4</v>
      </c>
      <c r="S37" s="141"/>
      <c r="T37" s="142">
        <f>$AC$5</f>
        <v>0</v>
      </c>
      <c r="U37" s="143"/>
      <c r="V37" s="140" t="s">
        <v>4</v>
      </c>
      <c r="W37" s="144">
        <f>$AE$5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33</v>
      </c>
      <c r="U38" s="148"/>
      <c r="V38" s="140" t="s">
        <v>4</v>
      </c>
      <c r="W38" s="148">
        <f>SUM(W32:W37)</f>
        <v>33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73</v>
      </c>
      <c r="C4" s="4"/>
      <c r="D4" s="4"/>
      <c r="E4" s="171"/>
      <c r="F4" s="41"/>
      <c r="G4" s="211" t="s">
        <v>56</v>
      </c>
      <c r="H4" s="214"/>
      <c r="I4" s="215"/>
      <c r="J4" s="216"/>
      <c r="K4" s="6">
        <f>+H25</f>
        <v>0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2</v>
      </c>
      <c r="Q4" s="6">
        <f>+H19</f>
        <v>0</v>
      </c>
      <c r="R4" s="3" t="s">
        <v>4</v>
      </c>
      <c r="S4" s="10">
        <f>+J19</f>
        <v>0</v>
      </c>
      <c r="T4" s="6">
        <f>+AF15</f>
        <v>2</v>
      </c>
      <c r="U4" s="3" t="s">
        <v>4</v>
      </c>
      <c r="V4" s="10">
        <f>+AH15</f>
        <v>3</v>
      </c>
      <c r="W4" s="6">
        <f>+H13</f>
        <v>3</v>
      </c>
      <c r="X4" s="3" t="s">
        <v>4</v>
      </c>
      <c r="Y4" s="10">
        <f>+J13</f>
        <v>2</v>
      </c>
      <c r="Z4" s="8">
        <f aca="true" t="shared" si="0" ref="Z4:Z9">IF(H4&gt;2,1)+IF(K4&gt;2,1)+IF(N4&gt;2,1)+IF(Q4&gt;2,1)+IF(T4&gt;2,1)+IF(W4&gt;2,1)</f>
        <v>2</v>
      </c>
      <c r="AA4" s="3" t="s">
        <v>4</v>
      </c>
      <c r="AB4" s="9">
        <f aca="true" t="shared" si="1" ref="AB4:AB9">IF(J4&gt;2,1)+IF(M4&gt;2,1)+IF(P4&gt;2,1)+IF(S4&gt;2,1)+IF(V4&gt;2,1)+IF(Y4&gt;2,1)</f>
        <v>2</v>
      </c>
      <c r="AC4" s="10">
        <f>SUM(H4,K4,N4,Q4,T4,W4)</f>
        <v>8</v>
      </c>
      <c r="AD4" s="3" t="s">
        <v>4</v>
      </c>
      <c r="AE4" s="10">
        <f>SUM(J4,M4,P4,S4,V4,Y4)</f>
        <v>10</v>
      </c>
      <c r="AF4" s="242"/>
      <c r="AG4" s="243"/>
      <c r="AH4" s="244"/>
    </row>
    <row r="5" spans="1:34" ht="15.75">
      <c r="A5" s="174">
        <v>2</v>
      </c>
      <c r="B5" s="208" t="s">
        <v>78</v>
      </c>
      <c r="C5" s="4"/>
      <c r="D5" s="4"/>
      <c r="E5" s="81"/>
      <c r="F5" s="41"/>
      <c r="G5" s="211" t="s">
        <v>26</v>
      </c>
      <c r="H5" s="42">
        <f>+M4</f>
        <v>3</v>
      </c>
      <c r="I5" s="3" t="s">
        <v>4</v>
      </c>
      <c r="J5" s="43">
        <f>+K4</f>
        <v>0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0</v>
      </c>
      <c r="R5" s="3" t="s">
        <v>4</v>
      </c>
      <c r="S5" s="10">
        <f>+AH14</f>
        <v>0</v>
      </c>
      <c r="T5" s="6">
        <f>+H14</f>
        <v>2</v>
      </c>
      <c r="U5" s="3" t="s">
        <v>4</v>
      </c>
      <c r="V5" s="10">
        <f>+J14</f>
        <v>3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11</v>
      </c>
      <c r="AD5" s="3" t="s">
        <v>4</v>
      </c>
      <c r="AE5" s="10">
        <f>SUM(J14,H25,AH18,J20,AH14)</f>
        <v>4</v>
      </c>
      <c r="AF5" s="242"/>
      <c r="AG5" s="243"/>
      <c r="AH5" s="244"/>
    </row>
    <row r="6" spans="1:34" ht="15.75">
      <c r="A6" s="174">
        <v>3</v>
      </c>
      <c r="B6" s="208" t="s">
        <v>99</v>
      </c>
      <c r="C6" s="4"/>
      <c r="D6" s="4"/>
      <c r="E6" s="81"/>
      <c r="F6" s="41"/>
      <c r="G6" s="211" t="s">
        <v>75</v>
      </c>
      <c r="H6" s="42">
        <f>+P4</f>
        <v>2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2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9</v>
      </c>
      <c r="AD6" s="3" t="s">
        <v>4</v>
      </c>
      <c r="AE6" s="10">
        <f>SUM(J15,J24,AF19,H20,AH13)</f>
        <v>8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79</v>
      </c>
      <c r="C8" s="1"/>
      <c r="D8" s="25"/>
      <c r="E8" s="81"/>
      <c r="F8" s="151"/>
      <c r="G8" s="212" t="s">
        <v>26</v>
      </c>
      <c r="H8" s="1">
        <f>+V4</f>
        <v>3</v>
      </c>
      <c r="I8" s="3" t="s">
        <v>4</v>
      </c>
      <c r="J8" s="2">
        <f>+T4</f>
        <v>2</v>
      </c>
      <c r="K8" s="1">
        <f>+V5</f>
        <v>3</v>
      </c>
      <c r="L8" s="4" t="s">
        <v>4</v>
      </c>
      <c r="M8" s="2">
        <f>+T5</f>
        <v>2</v>
      </c>
      <c r="N8" s="1">
        <f>+V6</f>
        <v>2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1</v>
      </c>
      <c r="AC8" s="10">
        <f>SUM(J14,J24,AH20,H18,AH15)</f>
        <v>11</v>
      </c>
      <c r="AD8" s="3" t="s">
        <v>4</v>
      </c>
      <c r="AE8" s="9">
        <f>SUM(H14,H24,AF20,J18,AF15)</f>
        <v>7</v>
      </c>
      <c r="AF8" s="242"/>
      <c r="AG8" s="243"/>
      <c r="AH8" s="244"/>
    </row>
    <row r="9" spans="1:34" ht="15.75" customHeight="1" thickBot="1">
      <c r="A9" s="176">
        <v>6</v>
      </c>
      <c r="B9" s="210" t="s">
        <v>104</v>
      </c>
      <c r="C9" s="11"/>
      <c r="D9" s="11"/>
      <c r="E9" s="172"/>
      <c r="F9" s="12"/>
      <c r="G9" s="213" t="s">
        <v>54</v>
      </c>
      <c r="H9" s="13">
        <f>+Y4</f>
        <v>2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4</v>
      </c>
      <c r="AC9" s="18">
        <f>SUM(J13,J23,AH18,J18,AH13)</f>
        <v>2</v>
      </c>
      <c r="AD9" s="14" t="s">
        <v>4</v>
      </c>
      <c r="AE9" s="18">
        <f>SUM(H13,H23,AF18,H18,AF13)</f>
        <v>12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41</v>
      </c>
      <c r="AD10" s="170"/>
      <c r="AE10" s="170">
        <f>SUM(AE4:AE9)</f>
        <v>41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Greiner, Patrick</v>
      </c>
      <c r="F13" s="49" t="s">
        <v>6</v>
      </c>
      <c r="G13" s="50" t="str">
        <f>+B9</f>
        <v>Föhre, Bernd</v>
      </c>
      <c r="H13" s="227">
        <v>3</v>
      </c>
      <c r="I13" s="51" t="s">
        <v>4</v>
      </c>
      <c r="J13" s="229">
        <v>2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Höhne, Patrick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Föhre, Bernd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Steinberg, Fabian</v>
      </c>
      <c r="F14" s="56" t="s">
        <v>6</v>
      </c>
      <c r="G14" s="43" t="str">
        <f>+B8</f>
        <v>Lang, Patrick</v>
      </c>
      <c r="H14" s="227">
        <v>2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Steinberg, Fabian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Höhne, Patrick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Greiner, Patrick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Lang, Patrick</v>
      </c>
      <c r="Y15" s="93"/>
      <c r="Z15" s="93"/>
      <c r="AA15" s="93"/>
      <c r="AB15" s="93"/>
      <c r="AC15" s="93"/>
      <c r="AD15" s="93"/>
      <c r="AE15" s="91"/>
      <c r="AF15" s="228">
        <v>2</v>
      </c>
      <c r="AG15" s="64" t="s">
        <v>4</v>
      </c>
      <c r="AH15" s="230">
        <v>3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Lang, Patrick</v>
      </c>
      <c r="F18" s="54" t="s">
        <v>6</v>
      </c>
      <c r="G18" s="48" t="str">
        <f>+B9</f>
        <v>Föhre, Bernd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Steinberg, Fabian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Föhre, Bernd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Greiner, Patrick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Greiner, Patrick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Höhne, Patrick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2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Steinberg, Fabian</v>
      </c>
      <c r="F20" s="66" t="s">
        <v>6</v>
      </c>
      <c r="G20" s="61" t="str">
        <f>+B6</f>
        <v>Höhne, Patrick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Lang, Patrick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Föhre, Bernd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Höhne, Patrick</v>
      </c>
      <c r="F24" s="56" t="s">
        <v>6</v>
      </c>
      <c r="G24" s="43" t="str">
        <f>+B8</f>
        <v>Lang, Patrick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Greiner, Patrick</v>
      </c>
      <c r="F25" s="95" t="s">
        <v>6</v>
      </c>
      <c r="G25" s="93" t="str">
        <f>+B5</f>
        <v>Steinberg, Fabian</v>
      </c>
      <c r="H25" s="234">
        <v>0</v>
      </c>
      <c r="I25" s="79" t="s">
        <v>4</v>
      </c>
      <c r="J25" s="236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$B$5</f>
        <v>Steinberg, Fabian</v>
      </c>
      <c r="C32" s="102"/>
      <c r="D32" s="102"/>
      <c r="E32" s="102"/>
      <c r="F32" s="102"/>
      <c r="G32" s="129" t="str">
        <f>$G$5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3</v>
      </c>
      <c r="Q32" s="133" t="s">
        <v>4</v>
      </c>
      <c r="R32" s="132">
        <f>$AB$5</f>
        <v>1</v>
      </c>
      <c r="S32" s="134"/>
      <c r="T32" s="135">
        <f>$AC$5</f>
        <v>11</v>
      </c>
      <c r="U32" s="136"/>
      <c r="V32" s="133" t="s">
        <v>4</v>
      </c>
      <c r="W32" s="137">
        <f>$AE$5</f>
        <v>4</v>
      </c>
      <c r="X32" s="138"/>
      <c r="Y32" s="102"/>
      <c r="Z32" s="130">
        <f aca="true" t="shared" si="2" ref="Z32:Z37">SUM(T32-W32)</f>
        <v>7</v>
      </c>
      <c r="AA32" s="131"/>
      <c r="AB32" s="45"/>
      <c r="AC32" s="153">
        <v>1</v>
      </c>
      <c r="AD32" s="46"/>
    </row>
    <row r="33" spans="2:30" ht="15.75">
      <c r="B33" s="154" t="str">
        <f>$B$8</f>
        <v>Lang, Patrick</v>
      </c>
      <c r="C33" s="58"/>
      <c r="D33" s="58"/>
      <c r="E33" s="238"/>
      <c r="F33" s="58"/>
      <c r="G33" s="155" t="str">
        <f>$G$8</f>
        <v>NSU Neckarsulm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1</v>
      </c>
      <c r="S33" s="165"/>
      <c r="T33" s="162">
        <f>$AC$8</f>
        <v>11</v>
      </c>
      <c r="U33" s="159"/>
      <c r="V33" s="157" t="s">
        <v>4</v>
      </c>
      <c r="W33" s="158">
        <f>$AE$8</f>
        <v>7</v>
      </c>
      <c r="X33" s="163"/>
      <c r="Y33" s="58"/>
      <c r="Z33" s="160">
        <f t="shared" si="2"/>
        <v>4</v>
      </c>
      <c r="AA33" s="161"/>
      <c r="AB33" s="45"/>
      <c r="AC33" s="153">
        <v>2</v>
      </c>
      <c r="AD33" s="46"/>
    </row>
    <row r="34" spans="2:30" ht="15.75">
      <c r="B34" s="128" t="str">
        <f>$B$6</f>
        <v>Höhne, Patrick</v>
      </c>
      <c r="C34" s="102"/>
      <c r="D34" s="102"/>
      <c r="E34" s="102"/>
      <c r="F34" s="102"/>
      <c r="G34" s="129" t="str">
        <f>$G$6</f>
        <v>SV Schozach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9</v>
      </c>
      <c r="U34" s="136"/>
      <c r="V34" s="133" t="s">
        <v>4</v>
      </c>
      <c r="W34" s="137">
        <f>$AE$6</f>
        <v>8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$B$4</f>
        <v>Greiner, Patrick</v>
      </c>
      <c r="C35" s="102"/>
      <c r="D35" s="102"/>
      <c r="E35" s="102"/>
      <c r="F35" s="102"/>
      <c r="G35" s="129" t="str">
        <f>$G$4</f>
        <v>TG Offenau</v>
      </c>
      <c r="H35" s="102"/>
      <c r="I35" s="102"/>
      <c r="J35" s="102"/>
      <c r="K35" s="102"/>
      <c r="L35" s="102"/>
      <c r="M35" s="102"/>
      <c r="N35" s="102"/>
      <c r="O35" s="80"/>
      <c r="P35" s="132">
        <f>$Z$4</f>
        <v>2</v>
      </c>
      <c r="Q35" s="133" t="s">
        <v>4</v>
      </c>
      <c r="R35" s="132">
        <f>$AB$4</f>
        <v>2</v>
      </c>
      <c r="S35" s="134"/>
      <c r="T35" s="135">
        <f>$AC$4</f>
        <v>8</v>
      </c>
      <c r="U35" s="136"/>
      <c r="V35" s="133" t="s">
        <v>4</v>
      </c>
      <c r="W35" s="137">
        <f>$AE$4</f>
        <v>10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>
        <f>$B$7</f>
        <v>0</v>
      </c>
      <c r="C36" s="102"/>
      <c r="D36" s="102"/>
      <c r="E36" s="102"/>
      <c r="F36" s="102"/>
      <c r="G36" s="129">
        <f>$G$7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0</v>
      </c>
      <c r="Q36" s="133" t="s">
        <v>4</v>
      </c>
      <c r="R36" s="132">
        <f>$AB$7</f>
        <v>0</v>
      </c>
      <c r="S36" s="134"/>
      <c r="T36" s="135">
        <f>$AC$7</f>
        <v>0</v>
      </c>
      <c r="U36" s="136"/>
      <c r="V36" s="133" t="s">
        <v>4</v>
      </c>
      <c r="W36" s="137">
        <f>$AE$7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Föhre, Bernd</v>
      </c>
      <c r="C37" s="67"/>
      <c r="D37" s="67"/>
      <c r="E37" s="67"/>
      <c r="F37" s="67"/>
      <c r="G37" s="125" t="str">
        <f>$G$9</f>
        <v>TSV Talheim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4</v>
      </c>
      <c r="S37" s="141"/>
      <c r="T37" s="142">
        <f>$AC$9</f>
        <v>2</v>
      </c>
      <c r="U37" s="143"/>
      <c r="V37" s="140" t="s">
        <v>4</v>
      </c>
      <c r="W37" s="144">
        <f>$AE$9</f>
        <v>12</v>
      </c>
      <c r="X37" s="145"/>
      <c r="Y37" s="67"/>
      <c r="Z37" s="126">
        <f t="shared" si="2"/>
        <v>-10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41</v>
      </c>
      <c r="U38" s="148"/>
      <c r="V38" s="140" t="s">
        <v>4</v>
      </c>
      <c r="W38" s="148">
        <f>SUM(W32:W37)</f>
        <v>41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18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67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74</v>
      </c>
      <c r="C4" s="4"/>
      <c r="D4" s="4"/>
      <c r="E4" s="171"/>
      <c r="F4" s="41"/>
      <c r="G4" s="211" t="s">
        <v>75</v>
      </c>
      <c r="H4" s="214"/>
      <c r="I4" s="215"/>
      <c r="J4" s="216"/>
      <c r="K4" s="6">
        <f>+H25</f>
        <v>0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/>
      <c r="C5" s="4"/>
      <c r="D5" s="4"/>
      <c r="E5" s="81"/>
      <c r="F5" s="41"/>
      <c r="G5" s="211"/>
      <c r="H5" s="42">
        <f>+M4</f>
        <v>0</v>
      </c>
      <c r="I5" s="3" t="s">
        <v>4</v>
      </c>
      <c r="J5" s="43">
        <f>+K4</f>
        <v>0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0</v>
      </c>
      <c r="AC5" s="10">
        <f>SUM(H14,J25,AF18,H20,AF14)</f>
        <v>0</v>
      </c>
      <c r="AD5" s="3" t="s">
        <v>4</v>
      </c>
      <c r="AE5" s="10">
        <f>SUM(J14,H25,AH18,J20,AH14)</f>
        <v>0</v>
      </c>
      <c r="AF5" s="242"/>
      <c r="AG5" s="243"/>
      <c r="AH5" s="244"/>
    </row>
    <row r="6" spans="1:34" ht="15.75">
      <c r="A6" s="174">
        <v>3</v>
      </c>
      <c r="B6" s="208" t="s">
        <v>100</v>
      </c>
      <c r="C6" s="4"/>
      <c r="D6" s="4"/>
      <c r="E6" s="81"/>
      <c r="F6" s="41"/>
      <c r="G6" s="211" t="s">
        <v>81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3</v>
      </c>
      <c r="W6" s="6">
        <f>+AF13</f>
        <v>1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3</v>
      </c>
      <c r="AC6" s="10">
        <f>SUM(H15,H24,AH19,J20,AF13)</f>
        <v>4</v>
      </c>
      <c r="AD6" s="3" t="s">
        <v>4</v>
      </c>
      <c r="AE6" s="10">
        <f>SUM(J15,J24,AF19,H20,AH13)</f>
        <v>9</v>
      </c>
      <c r="AF6" s="242"/>
      <c r="AG6" s="243"/>
      <c r="AH6" s="244"/>
    </row>
    <row r="7" spans="1:34" ht="15.75">
      <c r="A7" s="174">
        <v>4</v>
      </c>
      <c r="B7" s="208" t="s">
        <v>101</v>
      </c>
      <c r="C7" s="4"/>
      <c r="D7" s="4"/>
      <c r="E7" s="81"/>
      <c r="F7" s="41"/>
      <c r="G7" s="211" t="s">
        <v>31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3</v>
      </c>
      <c r="AC7" s="10">
        <f>SUM(J15,H23,AF20,J19,AH14)</f>
        <v>3</v>
      </c>
      <c r="AD7" s="3" t="s">
        <v>4</v>
      </c>
      <c r="AE7" s="10">
        <f>SUM(H15,J23,AH20,H19,AF14)</f>
        <v>10</v>
      </c>
      <c r="AF7" s="242"/>
      <c r="AG7" s="243"/>
      <c r="AH7" s="244"/>
    </row>
    <row r="8" spans="1:34" ht="15.75">
      <c r="A8" s="175">
        <v>5</v>
      </c>
      <c r="B8" s="209" t="s">
        <v>103</v>
      </c>
      <c r="C8" s="1"/>
      <c r="D8" s="25"/>
      <c r="E8" s="81"/>
      <c r="F8" s="151"/>
      <c r="G8" s="212" t="s">
        <v>26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4</v>
      </c>
      <c r="AD8" s="3" t="s">
        <v>4</v>
      </c>
      <c r="AE8" s="9">
        <f>SUM(H14,H24,AF20,J18,AF15)</f>
        <v>9</v>
      </c>
      <c r="AF8" s="242"/>
      <c r="AG8" s="243"/>
      <c r="AH8" s="244"/>
    </row>
    <row r="9" spans="1:34" ht="15.75" customHeight="1" thickBot="1">
      <c r="A9" s="176">
        <v>6</v>
      </c>
      <c r="B9" s="210" t="s">
        <v>102</v>
      </c>
      <c r="C9" s="11"/>
      <c r="D9" s="11"/>
      <c r="E9" s="172"/>
      <c r="F9" s="12"/>
      <c r="G9" s="213" t="s">
        <v>54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1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1</v>
      </c>
      <c r="AC9" s="18">
        <f>SUM(J13,J23,AH18,J18,AH13)</f>
        <v>9</v>
      </c>
      <c r="AD9" s="14" t="s">
        <v>4</v>
      </c>
      <c r="AE9" s="18">
        <f>SUM(H13,H23,AF18,H18,AF13)</f>
        <v>4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Schmidt, Philipp</v>
      </c>
      <c r="F13" s="49" t="s">
        <v>6</v>
      </c>
      <c r="G13" s="50" t="str">
        <f>+B9</f>
        <v>Dürr, Lucas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Kramer, Stephan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Dürr, Lucas</v>
      </c>
      <c r="Y13" s="52"/>
      <c r="Z13" s="72"/>
      <c r="AA13" s="48"/>
      <c r="AB13" s="48"/>
      <c r="AC13" s="48"/>
      <c r="AD13" s="48"/>
      <c r="AE13" s="48"/>
      <c r="AF13" s="231">
        <v>1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>
        <f>+B5</f>
        <v>0</v>
      </c>
      <c r="F14" s="56" t="s">
        <v>6</v>
      </c>
      <c r="G14" s="43" t="str">
        <f>+B8</f>
        <v>Gaal, Fabian</v>
      </c>
      <c r="H14" s="227"/>
      <c r="I14" s="51" t="s">
        <v>4</v>
      </c>
      <c r="J14" s="229"/>
      <c r="K14" s="22"/>
      <c r="L14" s="46"/>
      <c r="M14" s="202">
        <v>2</v>
      </c>
      <c r="N14" s="203" t="s">
        <v>6</v>
      </c>
      <c r="O14" s="204">
        <v>4</v>
      </c>
      <c r="P14" s="42">
        <f>+B5</f>
        <v>0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Schnaberich, Matthias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Kramer, Stephan</v>
      </c>
      <c r="F15" s="62" t="s">
        <v>6</v>
      </c>
      <c r="G15" s="63" t="str">
        <f>+B7</f>
        <v>Schnaberich, Matthias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Schmidt, Philipp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Gaal, Fabian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Gaal, Fabian</v>
      </c>
      <c r="F18" s="54" t="s">
        <v>6</v>
      </c>
      <c r="G18" s="48" t="str">
        <f>+B9</f>
        <v>Dürr, Lucas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>
        <f>+B5</f>
        <v>0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Dürr, Lucas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Schmidt, Philipp</v>
      </c>
      <c r="F19" s="57" t="s">
        <v>6</v>
      </c>
      <c r="G19" s="42" t="str">
        <f>+B7</f>
        <v>Schnaberich, Matthias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Schmidt, Philipp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Kramer, Stephan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>
        <f>+B5</f>
        <v>0</v>
      </c>
      <c r="F20" s="66" t="s">
        <v>6</v>
      </c>
      <c r="G20" s="61" t="str">
        <f>+B6</f>
        <v>Kramer, Stephan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Schnaberich, Matthias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Gaal, Fabian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Schnaberich, Matthias</v>
      </c>
      <c r="F23" s="49" t="s">
        <v>6</v>
      </c>
      <c r="G23" s="50" t="str">
        <f>+B9</f>
        <v>Dürr, Lucas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Kramer, Stephan</v>
      </c>
      <c r="F24" s="56" t="s">
        <v>6</v>
      </c>
      <c r="G24" s="43" t="str">
        <f>+B8</f>
        <v>Gaal, Fabian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Schmidt, Philipp</v>
      </c>
      <c r="F25" s="95" t="s">
        <v>6</v>
      </c>
      <c r="G25" s="93">
        <f>+B5</f>
        <v>0</v>
      </c>
      <c r="H25" s="234"/>
      <c r="I25" s="79" t="s">
        <v>4</v>
      </c>
      <c r="J25" s="236"/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Schmidt, Philipp</v>
      </c>
      <c r="C32" s="102"/>
      <c r="D32" s="102"/>
      <c r="E32" s="102"/>
      <c r="F32" s="102"/>
      <c r="G32" s="129" t="str">
        <f>$G$4</f>
        <v>SV Schozach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$B$9</f>
        <v>Dürr, Lucas</v>
      </c>
      <c r="C33" s="58"/>
      <c r="D33" s="58"/>
      <c r="E33" s="58"/>
      <c r="F33" s="58"/>
      <c r="G33" s="155" t="str">
        <f>$G$9</f>
        <v>TSV Talheim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1</v>
      </c>
      <c r="S33" s="165"/>
      <c r="T33" s="162">
        <f>$AC$9</f>
        <v>9</v>
      </c>
      <c r="U33" s="159"/>
      <c r="V33" s="157" t="s">
        <v>4</v>
      </c>
      <c r="W33" s="158">
        <f>$AE$9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$B$6</f>
        <v>Kramer, Stephan</v>
      </c>
      <c r="C34" s="102"/>
      <c r="D34" s="102"/>
      <c r="E34" s="102"/>
      <c r="F34" s="102"/>
      <c r="G34" s="129" t="str">
        <f>$G$6</f>
        <v>SPFR Neckarwestheim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1</v>
      </c>
      <c r="Q34" s="133" t="s">
        <v>4</v>
      </c>
      <c r="R34" s="132">
        <f>$AB$6</f>
        <v>3</v>
      </c>
      <c r="S34" s="134"/>
      <c r="T34" s="135">
        <f>$AC$6</f>
        <v>4</v>
      </c>
      <c r="U34" s="136"/>
      <c r="V34" s="133" t="s">
        <v>4</v>
      </c>
      <c r="W34" s="137">
        <f>$AE$6</f>
        <v>9</v>
      </c>
      <c r="X34" s="138"/>
      <c r="Y34" s="102"/>
      <c r="Z34" s="130">
        <f t="shared" si="2"/>
        <v>-5</v>
      </c>
      <c r="AA34" s="131"/>
      <c r="AB34" s="45"/>
      <c r="AC34" s="153">
        <v>4</v>
      </c>
      <c r="AD34" s="46"/>
    </row>
    <row r="35" spans="2:30" ht="15.75">
      <c r="B35" s="128" t="str">
        <f>$B$8</f>
        <v>Gaal, Fabian</v>
      </c>
      <c r="C35" s="102"/>
      <c r="D35" s="102"/>
      <c r="E35" s="82"/>
      <c r="F35" s="102"/>
      <c r="G35" s="129" t="str">
        <f>$G$8</f>
        <v>NSU Neckarsulm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4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-5</v>
      </c>
      <c r="AA35" s="131"/>
      <c r="AB35" s="45"/>
      <c r="AC35" s="153">
        <v>3</v>
      </c>
      <c r="AD35" s="46"/>
    </row>
    <row r="36" spans="2:30" ht="15.75">
      <c r="B36" s="128" t="str">
        <f>$B$7</f>
        <v>Schnaberich, Matthias</v>
      </c>
      <c r="C36" s="102"/>
      <c r="D36" s="102"/>
      <c r="E36" s="102"/>
      <c r="F36" s="102"/>
      <c r="G36" s="129" t="str">
        <f>$G$7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3</v>
      </c>
      <c r="S36" s="134"/>
      <c r="T36" s="135">
        <f>$AC$7</f>
        <v>3</v>
      </c>
      <c r="U36" s="136"/>
      <c r="V36" s="133" t="s">
        <v>4</v>
      </c>
      <c r="W36" s="137">
        <f>$AE$7</f>
        <v>10</v>
      </c>
      <c r="X36" s="138"/>
      <c r="Y36" s="102"/>
      <c r="Z36" s="130">
        <f t="shared" si="2"/>
        <v>-7</v>
      </c>
      <c r="AA36" s="131"/>
      <c r="AB36" s="45"/>
      <c r="AC36" s="153">
        <v>5</v>
      </c>
      <c r="AD36" s="46"/>
    </row>
    <row r="37" spans="2:30" ht="16.5" thickBot="1">
      <c r="B37" s="124">
        <f>$B$5</f>
        <v>0</v>
      </c>
      <c r="C37" s="67"/>
      <c r="D37" s="67"/>
      <c r="E37" s="67"/>
      <c r="F37" s="67"/>
      <c r="G37" s="125">
        <f>$G$5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0</v>
      </c>
      <c r="S37" s="141"/>
      <c r="T37" s="142">
        <f>$AC$5</f>
        <v>0</v>
      </c>
      <c r="U37" s="143"/>
      <c r="V37" s="140" t="s">
        <v>4</v>
      </c>
      <c r="W37" s="144">
        <f>$AE$5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25</v>
      </c>
      <c r="C4" s="4"/>
      <c r="D4" s="4"/>
      <c r="E4" s="171"/>
      <c r="F4" s="41"/>
      <c r="G4" s="211" t="s">
        <v>26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2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2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5</v>
      </c>
      <c r="AF4" s="242"/>
      <c r="AG4" s="243"/>
      <c r="AH4" s="244"/>
    </row>
    <row r="5" spans="1:34" ht="15.75">
      <c r="A5" s="174">
        <v>2</v>
      </c>
      <c r="B5" s="208" t="s">
        <v>37</v>
      </c>
      <c r="C5" s="4"/>
      <c r="D5" s="4"/>
      <c r="E5" s="81"/>
      <c r="F5" s="41"/>
      <c r="G5" s="211" t="s">
        <v>31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1</v>
      </c>
      <c r="AD5" s="3" t="s">
        <v>4</v>
      </c>
      <c r="AE5" s="10">
        <f>SUM(J14,H25,AH18,J20,AH14)</f>
        <v>15</v>
      </c>
      <c r="AF5" s="242"/>
      <c r="AG5" s="243"/>
      <c r="AH5" s="244"/>
    </row>
    <row r="6" spans="1:34" ht="15.75">
      <c r="A6" s="174">
        <v>3</v>
      </c>
      <c r="B6" s="208" t="s">
        <v>45</v>
      </c>
      <c r="C6" s="4"/>
      <c r="D6" s="4"/>
      <c r="E6" s="81"/>
      <c r="F6" s="41"/>
      <c r="G6" s="211" t="s">
        <v>28</v>
      </c>
      <c r="H6" s="42">
        <f>+P4</f>
        <v>2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1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8</v>
      </c>
      <c r="AD6" s="3" t="s">
        <v>4</v>
      </c>
      <c r="AE6" s="10">
        <f>SUM(J15,J24,AF19,H20,AH13)</f>
        <v>10</v>
      </c>
      <c r="AF6" s="242"/>
      <c r="AG6" s="243"/>
      <c r="AH6" s="244"/>
    </row>
    <row r="7" spans="1:34" ht="15.75">
      <c r="A7" s="174">
        <v>4</v>
      </c>
      <c r="B7" s="208" t="s">
        <v>46</v>
      </c>
      <c r="C7" s="4"/>
      <c r="D7" s="4"/>
      <c r="E7" s="81"/>
      <c r="F7" s="41"/>
      <c r="G7" s="211" t="s">
        <v>33</v>
      </c>
      <c r="H7" s="42">
        <f>+S4</f>
        <v>1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2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4</v>
      </c>
      <c r="AA7" s="3" t="s">
        <v>4</v>
      </c>
      <c r="AB7" s="9">
        <f t="shared" si="1"/>
        <v>1</v>
      </c>
      <c r="AC7" s="10">
        <f>SUM(J15,H23,AF20,J19,AH14)</f>
        <v>13</v>
      </c>
      <c r="AD7" s="3" t="s">
        <v>4</v>
      </c>
      <c r="AE7" s="10">
        <f>SUM(H15,J23,AH20,H19,AF14)</f>
        <v>6</v>
      </c>
      <c r="AF7" s="242"/>
      <c r="AG7" s="243"/>
      <c r="AH7" s="244"/>
    </row>
    <row r="8" spans="1:34" ht="15.75">
      <c r="A8" s="175">
        <v>5</v>
      </c>
      <c r="B8" s="209" t="s">
        <v>47</v>
      </c>
      <c r="C8" s="1"/>
      <c r="D8" s="25"/>
      <c r="E8" s="81"/>
      <c r="F8" s="151"/>
      <c r="G8" s="212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1</v>
      </c>
      <c r="O8" s="3" t="s">
        <v>4</v>
      </c>
      <c r="P8" s="2">
        <f>+T6</f>
        <v>3</v>
      </c>
      <c r="Q8" s="1">
        <f>+V7</f>
        <v>2</v>
      </c>
      <c r="R8" s="5" t="s">
        <v>4</v>
      </c>
      <c r="S8" s="1">
        <f>+T7</f>
        <v>3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8</v>
      </c>
      <c r="AD8" s="3" t="s">
        <v>4</v>
      </c>
      <c r="AE8" s="9">
        <f>SUM(H14,H24,AF20,J18,AF15)</f>
        <v>12</v>
      </c>
      <c r="AF8" s="242"/>
      <c r="AG8" s="243"/>
      <c r="AH8" s="244"/>
    </row>
    <row r="9" spans="1:34" ht="15.75" customHeight="1" thickBot="1">
      <c r="A9" s="176">
        <v>6</v>
      </c>
      <c r="B9" s="210" t="s">
        <v>49</v>
      </c>
      <c r="C9" s="11"/>
      <c r="D9" s="11"/>
      <c r="E9" s="172"/>
      <c r="F9" s="12"/>
      <c r="G9" s="213" t="s">
        <v>50</v>
      </c>
      <c r="H9" s="13">
        <f>+Y4</f>
        <v>2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1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12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57</v>
      </c>
      <c r="AD10" s="170"/>
      <c r="AE10" s="170">
        <f>SUM(AE4:AE9)</f>
        <v>57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Schüfer, Hannah</v>
      </c>
      <c r="F13" s="49" t="s">
        <v>6</v>
      </c>
      <c r="G13" s="50" t="str">
        <f>+B9</f>
        <v>Kurz, Michelle</v>
      </c>
      <c r="H13" s="227">
        <v>3</v>
      </c>
      <c r="I13" s="51" t="s">
        <v>4</v>
      </c>
      <c r="J13" s="229">
        <v>2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Erkert, Natalie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Kurz, Michelle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Seel, Melanie</v>
      </c>
      <c r="F14" s="56" t="s">
        <v>6</v>
      </c>
      <c r="G14" s="43" t="str">
        <f>+B8</f>
        <v>Beck, Anna-Lena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Seel, Melanie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Pfitzenmayer, Franziska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Erkert, Natalie</v>
      </c>
      <c r="F15" s="62" t="s">
        <v>6</v>
      </c>
      <c r="G15" s="63" t="str">
        <f>+B7</f>
        <v>Pfitzenmayer, Franziska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Schüfer, Hannah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Beck, Anna-Lena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Beck, Anna-Lena</v>
      </c>
      <c r="F18" s="54" t="s">
        <v>6</v>
      </c>
      <c r="G18" s="48" t="str">
        <f>+B9</f>
        <v>Kurz, Michelle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Seel, Melanie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Kurz, Michelle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Schüfer, Hannah</v>
      </c>
      <c r="F19" s="57" t="s">
        <v>6</v>
      </c>
      <c r="G19" s="42" t="str">
        <f>+B7</f>
        <v>Pfitzenmayer, Franziska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Schüfer, Hannah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Erkert, Natalie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2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Seel, Melanie</v>
      </c>
      <c r="F20" s="66" t="s">
        <v>6</v>
      </c>
      <c r="G20" s="61" t="str">
        <f>+B6</f>
        <v>Erkert, Natalie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Pfitzenmayer, Franziska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Beck, Anna-Lena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2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Pfitzenmayer, Franziska</v>
      </c>
      <c r="F23" s="49" t="s">
        <v>6</v>
      </c>
      <c r="G23" s="50" t="str">
        <f>+B9</f>
        <v>Kurz, Michelle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Erkert, Natalie</v>
      </c>
      <c r="F24" s="56" t="s">
        <v>6</v>
      </c>
      <c r="G24" s="43" t="str">
        <f>+B8</f>
        <v>Beck, Anna-Lena</v>
      </c>
      <c r="H24" s="227">
        <v>3</v>
      </c>
      <c r="I24" s="51" t="s">
        <v>4</v>
      </c>
      <c r="J24" s="229">
        <v>1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Schüfer, Hannah</v>
      </c>
      <c r="F25" s="95" t="s">
        <v>6</v>
      </c>
      <c r="G25" s="93" t="str">
        <f>+B5</f>
        <v>Seel, Melanie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Schüfer, Hannah</v>
      </c>
      <c r="C32" s="102"/>
      <c r="D32" s="102"/>
      <c r="E32" s="102"/>
      <c r="F32" s="102"/>
      <c r="G32" s="129" t="str">
        <f>$G$4</f>
        <v>NSU Neckarsulm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5</v>
      </c>
      <c r="X32" s="138"/>
      <c r="Y32" s="102"/>
      <c r="Z32" s="130">
        <f aca="true" t="shared" si="2" ref="Z32:Z37">SUM(T32-W32)</f>
        <v>10</v>
      </c>
      <c r="AA32" s="131"/>
      <c r="AB32" s="45"/>
      <c r="AC32" s="153">
        <v>1</v>
      </c>
      <c r="AD32" s="46"/>
    </row>
    <row r="33" spans="2:30" ht="15.75">
      <c r="B33" s="154" t="str">
        <f>$B$7</f>
        <v>Pfitzenmayer, Franziska</v>
      </c>
      <c r="C33" s="58"/>
      <c r="D33" s="58"/>
      <c r="E33" s="58"/>
      <c r="F33" s="58"/>
      <c r="G33" s="155" t="str">
        <f>$G$7</f>
        <v>TGV E. Beilstein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4</v>
      </c>
      <c r="Q33" s="157" t="s">
        <v>4</v>
      </c>
      <c r="R33" s="156">
        <f>$AB$7</f>
        <v>1</v>
      </c>
      <c r="S33" s="165"/>
      <c r="T33" s="162">
        <f>$AC$7</f>
        <v>13</v>
      </c>
      <c r="U33" s="159"/>
      <c r="V33" s="157" t="s">
        <v>4</v>
      </c>
      <c r="W33" s="158">
        <f>$AE$7</f>
        <v>6</v>
      </c>
      <c r="X33" s="163"/>
      <c r="Y33" s="58"/>
      <c r="Z33" s="160">
        <f t="shared" si="2"/>
        <v>7</v>
      </c>
      <c r="AA33" s="161"/>
      <c r="AB33" s="45"/>
      <c r="AC33" s="153">
        <v>2</v>
      </c>
      <c r="AD33" s="46"/>
    </row>
    <row r="34" spans="2:30" ht="15.75">
      <c r="B34" s="128" t="str">
        <f>$B$9</f>
        <v>Kurz, Michelle</v>
      </c>
      <c r="C34" s="102"/>
      <c r="D34" s="102"/>
      <c r="E34" s="102"/>
      <c r="F34" s="102"/>
      <c r="G34" s="129" t="str">
        <f>$G$9</f>
        <v>TSV Stetten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12</v>
      </c>
      <c r="U34" s="136"/>
      <c r="V34" s="133" t="s">
        <v>4</v>
      </c>
      <c r="W34" s="137">
        <f>$AE$9</f>
        <v>9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$B$6</f>
        <v>Erkert, Natalie</v>
      </c>
      <c r="C35" s="102"/>
      <c r="D35" s="102"/>
      <c r="E35" s="102"/>
      <c r="F35" s="102"/>
      <c r="G35" s="129" t="str">
        <f>$G$6</f>
        <v>TSV Erlenbach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8</v>
      </c>
      <c r="U35" s="136"/>
      <c r="V35" s="133" t="s">
        <v>4</v>
      </c>
      <c r="W35" s="137">
        <f>$AE$6</f>
        <v>10</v>
      </c>
      <c r="X35" s="138"/>
      <c r="Y35" s="102"/>
      <c r="Z35" s="130">
        <f t="shared" si="2"/>
        <v>-2</v>
      </c>
      <c r="AA35" s="131"/>
      <c r="AB35" s="45"/>
      <c r="AC35" s="153">
        <v>4</v>
      </c>
      <c r="AD35" s="46"/>
    </row>
    <row r="36" spans="2:30" ht="15.75">
      <c r="B36" s="128" t="str">
        <f>$B$8</f>
        <v>Beck, Anna-Lena</v>
      </c>
      <c r="C36" s="102"/>
      <c r="D36" s="102"/>
      <c r="E36" s="82"/>
      <c r="F36" s="102"/>
      <c r="G36" s="129" t="str">
        <f>$G$8</f>
        <v>TTC Gochsen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8</v>
      </c>
      <c r="U36" s="136"/>
      <c r="V36" s="133" t="s">
        <v>4</v>
      </c>
      <c r="W36" s="137">
        <f>$AE$8</f>
        <v>12</v>
      </c>
      <c r="X36" s="138"/>
      <c r="Y36" s="102"/>
      <c r="Z36" s="130">
        <f t="shared" si="2"/>
        <v>-4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Seel, Melanie</v>
      </c>
      <c r="C37" s="67"/>
      <c r="D37" s="67"/>
      <c r="E37" s="67"/>
      <c r="F37" s="67"/>
      <c r="G37" s="125" t="str">
        <f>$G$5</f>
        <v>SPVGG Oedheim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1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57</v>
      </c>
      <c r="U38" s="148"/>
      <c r="V38" s="140" t="s">
        <v>4</v>
      </c>
      <c r="W38" s="148">
        <f>SUM(W32:W37)</f>
        <v>57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CA38"/>
  <sheetViews>
    <sheetView workbookViewId="0" topLeftCell="A1">
      <selection activeCell="Y38" sqref="Y3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19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27</v>
      </c>
      <c r="C4" s="4"/>
      <c r="D4" s="4"/>
      <c r="E4" s="171"/>
      <c r="F4" s="41"/>
      <c r="G4" s="211" t="s">
        <v>28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0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2"/>
      <c r="AG4" s="243"/>
      <c r="AH4" s="244"/>
    </row>
    <row r="5" spans="1:34" ht="15.75">
      <c r="A5" s="174">
        <v>2</v>
      </c>
      <c r="B5" s="208" t="s">
        <v>39</v>
      </c>
      <c r="C5" s="4"/>
      <c r="D5" s="4"/>
      <c r="E5" s="81"/>
      <c r="F5" s="41"/>
      <c r="G5" s="211" t="s">
        <v>31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2</v>
      </c>
      <c r="Q5" s="6">
        <f>+AF14</f>
        <v>0</v>
      </c>
      <c r="R5" s="3" t="s">
        <v>4</v>
      </c>
      <c r="S5" s="10">
        <f>+AH14</f>
        <v>0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3</v>
      </c>
      <c r="AC5" s="10">
        <f>SUM(H14,J25,AF18,H20,AF14)</f>
        <v>3</v>
      </c>
      <c r="AD5" s="3" t="s">
        <v>4</v>
      </c>
      <c r="AE5" s="10">
        <f>SUM(J14,H25,AH18,J20,AH14)</f>
        <v>11</v>
      </c>
      <c r="AF5" s="242"/>
      <c r="AG5" s="243"/>
      <c r="AH5" s="244"/>
    </row>
    <row r="6" spans="1:34" ht="15.75">
      <c r="A6" s="174">
        <v>3</v>
      </c>
      <c r="B6" s="208" t="s">
        <v>38</v>
      </c>
      <c r="C6" s="4"/>
      <c r="D6" s="4"/>
      <c r="E6" s="81"/>
      <c r="F6" s="41"/>
      <c r="G6" s="211" t="s">
        <v>26</v>
      </c>
      <c r="H6" s="42">
        <f>+P4</f>
        <v>0</v>
      </c>
      <c r="I6" s="3" t="s">
        <v>4</v>
      </c>
      <c r="J6" s="43">
        <f>+N4</f>
        <v>3</v>
      </c>
      <c r="K6" s="42">
        <f>+P5</f>
        <v>2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3</v>
      </c>
      <c r="W6" s="6">
        <f>+AF13</f>
        <v>3</v>
      </c>
      <c r="X6" s="3" t="s">
        <v>4</v>
      </c>
      <c r="Y6" s="10">
        <f>+AH13</f>
        <v>2</v>
      </c>
      <c r="Z6" s="8">
        <f t="shared" si="0"/>
        <v>1</v>
      </c>
      <c r="AA6" s="3" t="s">
        <v>4</v>
      </c>
      <c r="AB6" s="9">
        <f t="shared" si="1"/>
        <v>3</v>
      </c>
      <c r="AC6" s="10">
        <f>SUM(H15,H24,AH19,J20,AF13)</f>
        <v>5</v>
      </c>
      <c r="AD6" s="3" t="s">
        <v>4</v>
      </c>
      <c r="AE6" s="10">
        <f>SUM(J15,J24,AF19,H20,AH13)</f>
        <v>11</v>
      </c>
      <c r="AF6" s="242"/>
      <c r="AG6" s="243"/>
      <c r="AH6" s="244"/>
    </row>
    <row r="7" spans="1:34" ht="15.75">
      <c r="A7" s="174">
        <v>4</v>
      </c>
      <c r="B7" s="208"/>
      <c r="C7" s="4"/>
      <c r="D7" s="4"/>
      <c r="E7" s="81"/>
      <c r="F7" s="41"/>
      <c r="G7" s="211"/>
      <c r="H7" s="42">
        <f>+S4</f>
        <v>0</v>
      </c>
      <c r="I7" s="3" t="s">
        <v>4</v>
      </c>
      <c r="J7" s="43">
        <f>+Q4</f>
        <v>0</v>
      </c>
      <c r="K7" s="42">
        <f>+S5</f>
        <v>0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0</v>
      </c>
      <c r="AC7" s="10">
        <f>SUM(J15,H23,AF20,J19,AH14)</f>
        <v>0</v>
      </c>
      <c r="AD7" s="3" t="s">
        <v>4</v>
      </c>
      <c r="AE7" s="10">
        <f>SUM(H15,J23,AH20,H19,AF14)</f>
        <v>0</v>
      </c>
      <c r="AF7" s="242"/>
      <c r="AG7" s="243"/>
      <c r="AH7" s="244"/>
    </row>
    <row r="8" spans="1:34" ht="15.75">
      <c r="A8" s="175">
        <v>5</v>
      </c>
      <c r="B8" s="209" t="s">
        <v>52</v>
      </c>
      <c r="C8" s="1"/>
      <c r="D8" s="25"/>
      <c r="E8" s="81"/>
      <c r="F8" s="151"/>
      <c r="G8" s="212" t="s">
        <v>50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0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1</v>
      </c>
      <c r="AC8" s="10">
        <f>SUM(J14,J24,AH20,H18,AH15)</f>
        <v>9</v>
      </c>
      <c r="AD8" s="3" t="s">
        <v>4</v>
      </c>
      <c r="AE8" s="9">
        <f>SUM(H14,H24,AF20,J18,AF15)</f>
        <v>3</v>
      </c>
      <c r="AF8" s="242"/>
      <c r="AG8" s="243"/>
      <c r="AH8" s="244"/>
    </row>
    <row r="9" spans="1:34" ht="15.75" customHeight="1" thickBot="1">
      <c r="A9" s="176">
        <v>6</v>
      </c>
      <c r="B9" s="210" t="s">
        <v>53</v>
      </c>
      <c r="C9" s="11"/>
      <c r="D9" s="11"/>
      <c r="E9" s="172"/>
      <c r="F9" s="12"/>
      <c r="G9" s="213" t="s">
        <v>54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2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3</v>
      </c>
      <c r="AC9" s="18">
        <f>SUM(J13,J23,AH18,J18,AH13)</f>
        <v>5</v>
      </c>
      <c r="AD9" s="14" t="s">
        <v>4</v>
      </c>
      <c r="AE9" s="18">
        <f>SUM(H13,H23,AF18,H18,AF13)</f>
        <v>9</v>
      </c>
      <c r="AF9" s="245"/>
      <c r="AG9" s="246"/>
      <c r="AH9" s="247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34</v>
      </c>
      <c r="AD10" s="170"/>
      <c r="AE10" s="170">
        <f>SUM(AE4:AE9)</f>
        <v>34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Weitzsäcker, Tamara</v>
      </c>
      <c r="F13" s="49" t="s">
        <v>6</v>
      </c>
      <c r="G13" s="50" t="str">
        <f>+B9</f>
        <v>Schaffner, Vera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Häffner, Pia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Schaffner, Vera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2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Bez, Tine</v>
      </c>
      <c r="F14" s="56" t="s">
        <v>6</v>
      </c>
      <c r="G14" s="43" t="str">
        <f>+B8</f>
        <v>Reinsch, Clara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Bez, Tine</v>
      </c>
      <c r="Q14" s="58"/>
      <c r="R14" s="59"/>
      <c r="S14" s="59"/>
      <c r="T14" s="59"/>
      <c r="U14" s="59"/>
      <c r="V14" s="59"/>
      <c r="W14" s="57" t="s">
        <v>6</v>
      </c>
      <c r="X14" s="74">
        <f>+B7</f>
        <v>0</v>
      </c>
      <c r="Y14" s="58"/>
      <c r="Z14" s="75"/>
      <c r="AA14" s="42"/>
      <c r="AB14" s="42"/>
      <c r="AC14" s="42"/>
      <c r="AD14" s="42"/>
      <c r="AE14" s="42"/>
      <c r="AF14" s="232"/>
      <c r="AG14" s="76" t="s">
        <v>4</v>
      </c>
      <c r="AH14" s="233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Häffner, Pia</v>
      </c>
      <c r="F15" s="62" t="s">
        <v>6</v>
      </c>
      <c r="G15" s="63">
        <f>+B7</f>
        <v>0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Weitzsäcker, Tamara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Reinsch, Clara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Reinsch, Clara</v>
      </c>
      <c r="F18" s="54" t="s">
        <v>6</v>
      </c>
      <c r="G18" s="48" t="str">
        <f>+B9</f>
        <v>Schaffner, Vera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Bez, Tine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Schaffner, Vera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Weitzsäcker, Tamara</v>
      </c>
      <c r="F19" s="57" t="s">
        <v>6</v>
      </c>
      <c r="G19" s="42">
        <f>+B7</f>
        <v>0</v>
      </c>
      <c r="H19" s="231"/>
      <c r="I19" s="60" t="s">
        <v>4</v>
      </c>
      <c r="J19" s="229"/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Weitzsäcker, Tamara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Häffner, Pia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Bez, Tine</v>
      </c>
      <c r="F20" s="66" t="s">
        <v>6</v>
      </c>
      <c r="G20" s="61" t="str">
        <f>+B6</f>
        <v>Häffner, Pia</v>
      </c>
      <c r="H20" s="234">
        <v>3</v>
      </c>
      <c r="I20" s="69" t="s">
        <v>4</v>
      </c>
      <c r="J20" s="236">
        <v>2</v>
      </c>
      <c r="K20" s="22"/>
      <c r="L20" s="22"/>
      <c r="M20" s="196">
        <v>4</v>
      </c>
      <c r="N20" s="197" t="s">
        <v>6</v>
      </c>
      <c r="O20" s="198">
        <v>5</v>
      </c>
      <c r="P20" s="94">
        <f>+B7</f>
        <v>0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Reinsch, Clara</v>
      </c>
      <c r="Y20" s="67"/>
      <c r="Z20" s="68"/>
      <c r="AA20" s="61"/>
      <c r="AB20" s="61"/>
      <c r="AC20" s="61"/>
      <c r="AD20" s="61"/>
      <c r="AE20" s="61"/>
      <c r="AF20" s="234"/>
      <c r="AG20" s="79" t="s">
        <v>4</v>
      </c>
      <c r="AH20" s="236"/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>
        <f>+B7</f>
        <v>0</v>
      </c>
      <c r="F23" s="49" t="s">
        <v>6</v>
      </c>
      <c r="G23" s="50" t="str">
        <f>+B9</f>
        <v>Schaffner, Vera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Häffner, Pia</v>
      </c>
      <c r="F24" s="56" t="s">
        <v>6</v>
      </c>
      <c r="G24" s="43" t="str">
        <f>+B8</f>
        <v>Reinsch, Clara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Weitzsäcker, Tamara</v>
      </c>
      <c r="F25" s="95" t="s">
        <v>6</v>
      </c>
      <c r="G25" s="93" t="str">
        <f>+B5</f>
        <v>Bez, Tine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9" t="s">
        <v>16</v>
      </c>
      <c r="Z31" s="240"/>
      <c r="AA31" s="241"/>
      <c r="AB31" s="239" t="s">
        <v>3</v>
      </c>
      <c r="AC31" s="240"/>
      <c r="AD31" s="241"/>
    </row>
    <row r="32" spans="2:30" ht="15.75">
      <c r="B32" s="128" t="str">
        <f>$B$4</f>
        <v>Weitzsäcker, Tamara</v>
      </c>
      <c r="C32" s="102"/>
      <c r="D32" s="102"/>
      <c r="E32" s="102"/>
      <c r="F32" s="102"/>
      <c r="G32" s="129" t="str">
        <f>$G$4</f>
        <v>TSV Erlenbach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$B$8</f>
        <v>Reinsch, Clara</v>
      </c>
      <c r="C33" s="58"/>
      <c r="D33" s="58"/>
      <c r="E33" s="238"/>
      <c r="F33" s="58"/>
      <c r="G33" s="155" t="str">
        <f>$G$8</f>
        <v>TSV Stetten</v>
      </c>
      <c r="H33" s="58"/>
      <c r="I33" s="58"/>
      <c r="J33" s="58"/>
      <c r="K33" s="58"/>
      <c r="L33" s="58"/>
      <c r="M33" s="58"/>
      <c r="N33" s="58"/>
      <c r="O33" s="164"/>
      <c r="P33" s="156">
        <f>$Z$8</f>
        <v>3</v>
      </c>
      <c r="Q33" s="157" t="s">
        <v>4</v>
      </c>
      <c r="R33" s="156">
        <f>$AB$8</f>
        <v>1</v>
      </c>
      <c r="S33" s="165"/>
      <c r="T33" s="162">
        <f>$AC$8</f>
        <v>9</v>
      </c>
      <c r="U33" s="159"/>
      <c r="V33" s="157" t="s">
        <v>4</v>
      </c>
      <c r="W33" s="158">
        <f>$AE$8</f>
        <v>3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$B$9</f>
        <v>Schaffner, Vera</v>
      </c>
      <c r="C34" s="102"/>
      <c r="D34" s="102"/>
      <c r="E34" s="102"/>
      <c r="F34" s="102"/>
      <c r="G34" s="129" t="str">
        <f>$G$9</f>
        <v>TSV Talheim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1</v>
      </c>
      <c r="Q34" s="133" t="s">
        <v>4</v>
      </c>
      <c r="R34" s="132">
        <f>$AB$9</f>
        <v>3</v>
      </c>
      <c r="S34" s="134"/>
      <c r="T34" s="135">
        <f>$AC$9</f>
        <v>5</v>
      </c>
      <c r="U34" s="136"/>
      <c r="V34" s="133" t="s">
        <v>4</v>
      </c>
      <c r="W34" s="137">
        <f>$AE$9</f>
        <v>9</v>
      </c>
      <c r="X34" s="138"/>
      <c r="Y34" s="102"/>
      <c r="Z34" s="130">
        <f t="shared" si="2"/>
        <v>-4</v>
      </c>
      <c r="AA34" s="131"/>
      <c r="AB34" s="45"/>
      <c r="AC34" s="153">
        <v>3</v>
      </c>
      <c r="AD34" s="46"/>
    </row>
    <row r="35" spans="2:30" ht="15.75">
      <c r="B35" s="128" t="str">
        <f>$B$6</f>
        <v>Häffner, Pia</v>
      </c>
      <c r="C35" s="102"/>
      <c r="D35" s="102"/>
      <c r="E35" s="102"/>
      <c r="F35" s="102"/>
      <c r="G35" s="129" t="str">
        <f>$G$6</f>
        <v>NSU Neckarsulm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1</v>
      </c>
      <c r="Q35" s="133" t="s">
        <v>4</v>
      </c>
      <c r="R35" s="132">
        <f>$AB$6</f>
        <v>3</v>
      </c>
      <c r="S35" s="134"/>
      <c r="T35" s="135">
        <f>$AC$6</f>
        <v>5</v>
      </c>
      <c r="U35" s="136"/>
      <c r="V35" s="133" t="s">
        <v>4</v>
      </c>
      <c r="W35" s="137">
        <f>$AE$6</f>
        <v>11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 t="str">
        <f>$B$5</f>
        <v>Bez, Tine</v>
      </c>
      <c r="C36" s="102"/>
      <c r="D36" s="102"/>
      <c r="E36" s="102"/>
      <c r="F36" s="102"/>
      <c r="G36" s="129" t="str">
        <f>$G$5</f>
        <v>SPVGG Oedheim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1</v>
      </c>
      <c r="Q36" s="133" t="s">
        <v>4</v>
      </c>
      <c r="R36" s="132">
        <f>$AB$5</f>
        <v>3</v>
      </c>
      <c r="S36" s="134"/>
      <c r="T36" s="135">
        <f>$AC$5</f>
        <v>3</v>
      </c>
      <c r="U36" s="136"/>
      <c r="V36" s="133" t="s">
        <v>4</v>
      </c>
      <c r="W36" s="137">
        <f>$AE$5</f>
        <v>11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>
        <f>$B$7</f>
        <v>0</v>
      </c>
      <c r="C37" s="67"/>
      <c r="D37" s="67"/>
      <c r="E37" s="67"/>
      <c r="F37" s="67"/>
      <c r="G37" s="125">
        <f>$G$7</f>
        <v>0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0</v>
      </c>
      <c r="S37" s="141"/>
      <c r="T37" s="142">
        <f>$AC$7</f>
        <v>0</v>
      </c>
      <c r="U37" s="143"/>
      <c r="V37" s="140" t="s">
        <v>4</v>
      </c>
      <c r="W37" s="144">
        <f>$AE$7</f>
        <v>0</v>
      </c>
      <c r="X37" s="145"/>
      <c r="Y37" s="67"/>
      <c r="Z37" s="126">
        <f t="shared" si="2"/>
        <v>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34</v>
      </c>
      <c r="U38" s="148"/>
      <c r="V38" s="140" t="s">
        <v>4</v>
      </c>
      <c r="W38" s="148">
        <f>SUM(W32:W37)</f>
        <v>34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2001-09-01T11:06:49Z</cp:lastPrinted>
  <dcterms:created xsi:type="dcterms:W3CDTF">1998-10-12T18:55:36Z</dcterms:created>
  <dcterms:modified xsi:type="dcterms:W3CDTF">2010-01-31T18:44:20Z</dcterms:modified>
  <cp:category/>
  <cp:version/>
  <cp:contentType/>
  <cp:contentStatus/>
</cp:coreProperties>
</file>