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735" windowWidth="9660" windowHeight="3300" activeTab="0"/>
  </bookViews>
  <sheets>
    <sheet name="JU14 Gr.1" sheetId="1" r:id="rId1"/>
    <sheet name="JU14 Gr.2" sheetId="2" r:id="rId2"/>
    <sheet name="JU14 Gr.3" sheetId="3" r:id="rId3"/>
    <sheet name="JU14 Gr.4" sheetId="4" r:id="rId4"/>
    <sheet name="JU14 Gr.5" sheetId="5" r:id="rId5"/>
    <sheet name="JU14 Gr.6" sheetId="6" r:id="rId6"/>
    <sheet name="JU14 Gr.7" sheetId="7" r:id="rId7"/>
    <sheet name="JU14 Gr.8" sheetId="8" r:id="rId8"/>
    <sheet name="JU14 Gr.9" sheetId="9" r:id="rId9"/>
    <sheet name="JU15 Gr.10" sheetId="10" r:id="rId10"/>
    <sheet name="JU15 Gr.11" sheetId="11" r:id="rId11"/>
    <sheet name="JU15 Gr.12" sheetId="12" r:id="rId12"/>
    <sheet name="JU15 Gr.13" sheetId="13" r:id="rId13"/>
    <sheet name="JU15 Gr.14" sheetId="14" r:id="rId14"/>
    <sheet name="JU15 Gr.15" sheetId="15" r:id="rId15"/>
  </sheets>
  <definedNames/>
  <calcPr fullCalcOnLoad="1"/>
</workbook>
</file>

<file path=xl/sharedStrings.xml><?xml version="1.0" encoding="utf-8"?>
<sst xmlns="http://schemas.openxmlformats.org/spreadsheetml/2006/main" count="2090" uniqueCount="144">
  <si>
    <t>Nr</t>
  </si>
  <si>
    <t>Name</t>
  </si>
  <si>
    <t>Verein</t>
  </si>
  <si>
    <t>Platz</t>
  </si>
  <si>
    <t>:</t>
  </si>
  <si>
    <t>Erg.</t>
  </si>
  <si>
    <t>-</t>
  </si>
  <si>
    <t>2. Runde</t>
  </si>
  <si>
    <t>1. Runde</t>
  </si>
  <si>
    <t>3. Runde</t>
  </si>
  <si>
    <t>4. Runde</t>
  </si>
  <si>
    <t>5. Runde</t>
  </si>
  <si>
    <t>Veranstaltung:</t>
  </si>
  <si>
    <t>Tabelle</t>
  </si>
  <si>
    <t>Punkte</t>
  </si>
  <si>
    <t>Sätze</t>
  </si>
  <si>
    <t>Diff.</t>
  </si>
  <si>
    <t>Gruppe 1</t>
  </si>
  <si>
    <t>Jungen U14 Quali.-RLT 2010</t>
  </si>
  <si>
    <t>Gruppe 9</t>
  </si>
  <si>
    <t>Gruppe 8</t>
  </si>
  <si>
    <t>Gruppe 7</t>
  </si>
  <si>
    <t>Gruppe 6</t>
  </si>
  <si>
    <t>Gruppe 5</t>
  </si>
  <si>
    <t>Gruppe 4</t>
  </si>
  <si>
    <t>Gruppe 3</t>
  </si>
  <si>
    <t>Gruppe 2</t>
  </si>
  <si>
    <t>Jungen U15 Quali.-RLT 2010</t>
  </si>
  <si>
    <t>Gruppe 10</t>
  </si>
  <si>
    <t>Gruppe 11</t>
  </si>
  <si>
    <t>Gruppe 12</t>
  </si>
  <si>
    <t>Gruppe 13</t>
  </si>
  <si>
    <t>Gruppe 14</t>
  </si>
  <si>
    <t>Gruppe 15</t>
  </si>
  <si>
    <t>Stähle, Tobias</t>
  </si>
  <si>
    <t>TSG Heilbronn</t>
  </si>
  <si>
    <t>Hadlaczky, Thomas</t>
  </si>
  <si>
    <t>TSV Untereisesheim</t>
  </si>
  <si>
    <t>Walter, Philipp</t>
  </si>
  <si>
    <t>Schuch, Luca</t>
  </si>
  <si>
    <t>TGV E. Beilstein</t>
  </si>
  <si>
    <t>Yan, Kevin</t>
  </si>
  <si>
    <t>TSV Weinsberg</t>
  </si>
  <si>
    <t>Stang, Thomas</t>
  </si>
  <si>
    <t>TG Offenau</t>
  </si>
  <si>
    <t>Yildiz, Ferhan</t>
  </si>
  <si>
    <t>Kallis, Nicolai</t>
  </si>
  <si>
    <t>Kossinow, Maxim</t>
  </si>
  <si>
    <t>SC Amorbach</t>
  </si>
  <si>
    <t>Fink, Moritz</t>
  </si>
  <si>
    <t>SPFR Neckarwestheim</t>
  </si>
  <si>
    <t>Winkler, Erik</t>
  </si>
  <si>
    <t>Rittinger, Adrian</t>
  </si>
  <si>
    <t>Friedrichshaller SV</t>
  </si>
  <si>
    <t>Bäzner, Fabian</t>
  </si>
  <si>
    <t>TSV Güglingen</t>
  </si>
  <si>
    <t>Rink, Paul</t>
  </si>
  <si>
    <t>Schenk, Thomas</t>
  </si>
  <si>
    <t>Kasulke, Paul</t>
  </si>
  <si>
    <t>TSV Untergruppenbach</t>
  </si>
  <si>
    <t>Zipperlein, Nico</t>
  </si>
  <si>
    <t>Giebeler, Philipp</t>
  </si>
  <si>
    <t>Musebrink, Lars</t>
  </si>
  <si>
    <t>SPVR Neckarwestheim</t>
  </si>
  <si>
    <t>Horatschek, Tobias</t>
  </si>
  <si>
    <t>Schülen, Alexander</t>
  </si>
  <si>
    <t>Arpogaus, Thilo</t>
  </si>
  <si>
    <t>Holzwarth, Marcel</t>
  </si>
  <si>
    <t>Kinner, Lucas</t>
  </si>
  <si>
    <t>SV Frauenzimmern</t>
  </si>
  <si>
    <t>Aksenov, Max</t>
  </si>
  <si>
    <t>Schiemer, Christian</t>
  </si>
  <si>
    <t>Hartmann, Colin</t>
  </si>
  <si>
    <t>Katschke, Kevin</t>
  </si>
  <si>
    <t>Stupp, Simon</t>
  </si>
  <si>
    <t>TSV Massenbach</t>
  </si>
  <si>
    <t>Beck, Jan</t>
  </si>
  <si>
    <t>TSV Talheim</t>
  </si>
  <si>
    <t>Gielki, Sebastian</t>
  </si>
  <si>
    <t>Mayer, Falk</t>
  </si>
  <si>
    <t>Hoang, Tien</t>
  </si>
  <si>
    <t>Fein, Tim</t>
  </si>
  <si>
    <t>Holzapfel, Tim</t>
  </si>
  <si>
    <t>TSB Horkheim</t>
  </si>
  <si>
    <t>Renz, Albert</t>
  </si>
  <si>
    <t>Tost, Jonas</t>
  </si>
  <si>
    <t>Hertner, Nico</t>
  </si>
  <si>
    <t>TSV Nordheim</t>
  </si>
  <si>
    <t>Nitsche, Nils</t>
  </si>
  <si>
    <t>Grasmik, Daniel</t>
  </si>
  <si>
    <t>Turpan, Julian</t>
  </si>
  <si>
    <t>SPVGG Heinriet</t>
  </si>
  <si>
    <t>Blum, Philipp</t>
  </si>
  <si>
    <t>Hay, Robin</t>
  </si>
  <si>
    <t>Rosenberger, Daniel</t>
  </si>
  <si>
    <t>Sengöz, Talha</t>
  </si>
  <si>
    <t>Rodinger, Patrick</t>
  </si>
  <si>
    <t>SG Gundelsheim</t>
  </si>
  <si>
    <t>Schmieder, Denis</t>
  </si>
  <si>
    <t>Faude, Maik</t>
  </si>
  <si>
    <t>NSU Neckarsulm</t>
  </si>
  <si>
    <t>Fleischmann, Jannick</t>
  </si>
  <si>
    <t>Kühner, Colin</t>
  </si>
  <si>
    <t>Floris, Marco</t>
  </si>
  <si>
    <t>Kühner, Marco</t>
  </si>
  <si>
    <t>Pfanzler, Simon</t>
  </si>
  <si>
    <t>Staiger, Louis</t>
  </si>
  <si>
    <t>Herrmann, Christian</t>
  </si>
  <si>
    <t>Seidler, Felix</t>
  </si>
  <si>
    <t>Falzone, Marco</t>
  </si>
  <si>
    <t>Knobloch, Max</t>
  </si>
  <si>
    <t>Keim, Nicolai</t>
  </si>
  <si>
    <t>Friz, Florian</t>
  </si>
  <si>
    <t>Iri, Furkan</t>
  </si>
  <si>
    <t>Knödler, Mario</t>
  </si>
  <si>
    <t>Schäfer, Danny</t>
  </si>
  <si>
    <t>Wörner, Marian</t>
  </si>
  <si>
    <t>SC Ilsfeld</t>
  </si>
  <si>
    <t>Petker, Alexander</t>
  </si>
  <si>
    <t>Gaal, Robin</t>
  </si>
  <si>
    <t>Bagci, Fathi</t>
  </si>
  <si>
    <t>Kniel, Jan</t>
  </si>
  <si>
    <t>SPVGG Oedheim</t>
  </si>
  <si>
    <t>Miguel, Nico</t>
  </si>
  <si>
    <t>Hoffmann, Tom</t>
  </si>
  <si>
    <t>Lehmann, Felix</t>
  </si>
  <si>
    <t>Feirabend, Paul</t>
  </si>
  <si>
    <t>Renner, Joshua</t>
  </si>
  <si>
    <t>Gottwald, Hannes</t>
  </si>
  <si>
    <t>Fritzenschaft, Manuel</t>
  </si>
  <si>
    <t>SPFR Stockheim</t>
  </si>
  <si>
    <t>Heim, Michael</t>
  </si>
  <si>
    <t>SV Leingarten</t>
  </si>
  <si>
    <t>Wieland, Robin</t>
  </si>
  <si>
    <t>Lauk, Jan</t>
  </si>
  <si>
    <t>Niehues, Lars</t>
  </si>
  <si>
    <t>Abele, Manuel</t>
  </si>
  <si>
    <t>TSV Unterrguppenbach</t>
  </si>
  <si>
    <t>Meßmer, Philip</t>
  </si>
  <si>
    <t>Olajos, Robin</t>
  </si>
  <si>
    <t>VFL Brackenheim</t>
  </si>
  <si>
    <t>Tetzlaff, Nikita</t>
  </si>
  <si>
    <t>Krohn, Christian</t>
  </si>
  <si>
    <t>Miguel, Luca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</si>
</sst>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0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8" fillId="0" borderId="2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 quotePrefix="1">
      <alignment horizontal="center"/>
      <protection/>
    </xf>
    <xf numFmtId="0" fontId="7" fillId="0" borderId="2" xfId="0" applyFont="1" applyBorder="1" applyAlignment="1">
      <alignment/>
    </xf>
    <xf numFmtId="0" fontId="7" fillId="0" borderId="2" xfId="0" applyFont="1" applyBorder="1" applyAlignment="1" applyProtection="1">
      <alignment/>
      <protection/>
    </xf>
    <xf numFmtId="0" fontId="4" fillId="0" borderId="2" xfId="0" applyFont="1" applyBorder="1" applyAlignment="1">
      <alignment horizontal="center"/>
    </xf>
    <xf numFmtId="0" fontId="5" fillId="0" borderId="22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8" fillId="0" borderId="7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2" xfId="0" applyFont="1" applyBorder="1" applyAlignment="1" applyProtection="1" quotePrefix="1">
      <alignment horizontal="center"/>
      <protection/>
    </xf>
    <xf numFmtId="0" fontId="7" fillId="0" borderId="22" xfId="0" applyFont="1" applyBorder="1" applyAlignment="1">
      <alignment/>
    </xf>
    <xf numFmtId="0" fontId="7" fillId="0" borderId="22" xfId="0" applyFont="1" applyBorder="1" applyAlignment="1" applyProtection="1">
      <alignment/>
      <protection/>
    </xf>
    <xf numFmtId="0" fontId="4" fillId="0" borderId="22" xfId="0" applyFont="1" applyBorder="1" applyAlignment="1">
      <alignment horizontal="center"/>
    </xf>
    <xf numFmtId="0" fontId="4" fillId="0" borderId="21" xfId="0" applyFont="1" applyFill="1" applyBorder="1" applyAlignment="1" applyProtection="1" quotePrefix="1">
      <alignment horizontal="center"/>
      <protection/>
    </xf>
    <xf numFmtId="1" fontId="5" fillId="0" borderId="21" xfId="0" applyNumberFormat="1" applyFont="1" applyBorder="1" applyAlignment="1" applyProtection="1" quotePrefix="1">
      <alignment/>
      <protection/>
    </xf>
    <xf numFmtId="1" fontId="7" fillId="0" borderId="21" xfId="0" applyNumberFormat="1" applyFont="1" applyBorder="1" applyAlignment="1" applyProtection="1" quotePrefix="1">
      <alignment/>
      <protection/>
    </xf>
    <xf numFmtId="0" fontId="8" fillId="0" borderId="1" xfId="0" applyFont="1" applyFill="1" applyBorder="1" applyAlignment="1" applyProtection="1">
      <alignment/>
      <protection/>
    </xf>
    <xf numFmtId="1" fontId="5" fillId="0" borderId="2" xfId="0" applyNumberFormat="1" applyFont="1" applyBorder="1" applyAlignment="1" applyProtection="1" quotePrefix="1">
      <alignment/>
      <protection/>
    </xf>
    <xf numFmtId="1" fontId="7" fillId="0" borderId="2" xfId="0" applyNumberFormat="1" applyFont="1" applyBorder="1" applyAlignment="1" applyProtection="1" quotePrefix="1">
      <alignment/>
      <protection/>
    </xf>
    <xf numFmtId="0" fontId="4" fillId="0" borderId="21" xfId="0" applyFont="1" applyBorder="1" applyAlignment="1">
      <alignment horizontal="center"/>
    </xf>
    <xf numFmtId="0" fontId="7" fillId="0" borderId="22" xfId="0" applyFont="1" applyBorder="1" applyAlignment="1" quotePrefix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0" xfId="0" applyFont="1" applyAlignment="1">
      <alignment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 applyProtection="1" quotePrefix="1">
      <alignment horizontal="center"/>
      <protection/>
    </xf>
    <xf numFmtId="0" fontId="5" fillId="0" borderId="2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2" xfId="0" applyFont="1" applyBorder="1" applyAlignment="1" quotePrefix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 quotePrefix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34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quotePrefix="1">
      <alignment/>
    </xf>
    <xf numFmtId="0" fontId="4" fillId="0" borderId="19" xfId="0" applyFont="1" applyBorder="1" applyAlignment="1" applyProtection="1">
      <alignment/>
      <protection/>
    </xf>
    <xf numFmtId="0" fontId="7" fillId="0" borderId="38" xfId="0" applyFont="1" applyBorder="1" applyAlignment="1">
      <alignment/>
    </xf>
    <xf numFmtId="0" fontId="8" fillId="0" borderId="39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4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0" xfId="0" applyFont="1" applyAlignment="1">
      <alignment/>
    </xf>
    <xf numFmtId="0" fontId="5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0" borderId="27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4" fillId="0" borderId="27" xfId="0" applyFont="1" applyBorder="1" applyAlignment="1">
      <alignment/>
    </xf>
    <xf numFmtId="0" fontId="4" fillId="0" borderId="27" xfId="0" applyFont="1" applyBorder="1" applyAlignment="1" applyProtection="1">
      <alignment horizontal="center"/>
      <protection/>
    </xf>
    <xf numFmtId="0" fontId="8" fillId="0" borderId="37" xfId="0" applyFont="1" applyBorder="1" applyAlignment="1">
      <alignment/>
    </xf>
    <xf numFmtId="0" fontId="4" fillId="0" borderId="25" xfId="0" applyFont="1" applyBorder="1" applyAlignment="1">
      <alignment horizontal="centerContinuous"/>
    </xf>
    <xf numFmtId="0" fontId="8" fillId="0" borderId="27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8" fillId="0" borderId="37" xfId="0" applyFont="1" applyBorder="1" applyAlignment="1">
      <alignment horizontal="centerContinuous"/>
    </xf>
    <xf numFmtId="0" fontId="4" fillId="0" borderId="22" xfId="0" applyFont="1" applyBorder="1" applyAlignment="1">
      <alignment/>
    </xf>
    <xf numFmtId="0" fontId="4" fillId="0" borderId="22" xfId="0" applyFont="1" applyBorder="1" applyAlignment="1" applyProtection="1">
      <alignment horizontal="center"/>
      <protection/>
    </xf>
    <xf numFmtId="0" fontId="8" fillId="0" borderId="31" xfId="0" applyFont="1" applyBorder="1" applyAlignment="1">
      <alignment/>
    </xf>
    <xf numFmtId="0" fontId="4" fillId="0" borderId="24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8" fillId="0" borderId="31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>
      <alignment horizontal="centerContinuous"/>
    </xf>
    <xf numFmtId="0" fontId="4" fillId="0" borderId="36" xfId="0" applyFont="1" applyBorder="1" applyAlignment="1">
      <alignment horizontal="centerContinuous"/>
    </xf>
    <xf numFmtId="0" fontId="4" fillId="0" borderId="35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4" fillId="0" borderId="35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8" fillId="0" borderId="39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 quotePrefix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8" fillId="0" borderId="1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 quotePrefix="1">
      <alignment horizontal="center"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7" fillId="0" borderId="2" xfId="0" applyFont="1" applyBorder="1" applyAlignment="1" applyProtection="1" quotePrefix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7" fillId="0" borderId="22" xfId="0" applyFont="1" applyBorder="1" applyAlignment="1" applyProtection="1" quotePrefix="1">
      <alignment horizontal="center"/>
      <protection/>
    </xf>
    <xf numFmtId="0" fontId="8" fillId="0" borderId="23" xfId="0" applyFont="1" applyBorder="1" applyAlignment="1" applyProtection="1">
      <alignment/>
      <protection/>
    </xf>
    <xf numFmtId="0" fontId="8" fillId="0" borderId="18" xfId="0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22" xfId="0" applyFont="1" applyBorder="1" applyAlignment="1" quotePrefix="1">
      <alignment horizontal="center"/>
    </xf>
    <xf numFmtId="0" fontId="8" fillId="0" borderId="22" xfId="0" applyFont="1" applyBorder="1" applyAlignment="1">
      <alignment/>
    </xf>
    <xf numFmtId="0" fontId="8" fillId="0" borderId="39" xfId="0" applyFont="1" applyBorder="1" applyAlignment="1" applyProtection="1">
      <alignment/>
      <protection/>
    </xf>
    <xf numFmtId="0" fontId="7" fillId="0" borderId="21" xfId="0" applyFont="1" applyBorder="1" applyAlignment="1" applyProtection="1" quotePrefix="1">
      <alignment horizontal="center"/>
      <protection/>
    </xf>
    <xf numFmtId="0" fontId="8" fillId="0" borderId="2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8" fillId="0" borderId="1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6" fillId="2" borderId="0" xfId="0" applyFont="1" applyFill="1" applyAlignment="1" applyProtection="1">
      <alignment horizontal="left"/>
      <protection locked="0"/>
    </xf>
    <xf numFmtId="0" fontId="5" fillId="2" borderId="44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5" fillId="2" borderId="45" xfId="0" applyFont="1" applyFill="1" applyBorder="1" applyAlignment="1" applyProtection="1">
      <alignment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28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8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46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5" fillId="2" borderId="46" xfId="0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5" fillId="2" borderId="47" xfId="0" applyFont="1" applyFill="1" applyBorder="1" applyAlignment="1" applyProtection="1">
      <alignment/>
      <protection locked="0"/>
    </xf>
    <xf numFmtId="0" fontId="5" fillId="2" borderId="19" xfId="0" applyFont="1" applyFill="1" applyBorder="1" applyAlignment="1" applyProtection="1">
      <alignment/>
      <protection locked="0"/>
    </xf>
    <xf numFmtId="0" fontId="5" fillId="2" borderId="32" xfId="0" applyFont="1" applyFill="1" applyBorder="1" applyAlignment="1" applyProtection="1">
      <alignment/>
      <protection locked="0"/>
    </xf>
    <xf numFmtId="0" fontId="5" fillId="2" borderId="38" xfId="0" applyFont="1" applyFill="1" applyBorder="1" applyAlignment="1" applyProtection="1">
      <alignment/>
      <protection locked="0"/>
    </xf>
    <xf numFmtId="0" fontId="5" fillId="2" borderId="31" xfId="0" applyFont="1" applyFill="1" applyBorder="1" applyAlignment="1" applyProtection="1">
      <alignment/>
      <protection locked="0"/>
    </xf>
    <xf numFmtId="0" fontId="5" fillId="2" borderId="28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8" fillId="0" borderId="2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CA38"/>
  <sheetViews>
    <sheetView tabSelected="1" workbookViewId="0" topLeftCell="A2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37" t="s">
        <v>18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6" t="s">
        <v>17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7" t="s">
        <v>34</v>
      </c>
      <c r="C4" s="4"/>
      <c r="D4" s="4"/>
      <c r="E4" s="171"/>
      <c r="F4" s="41"/>
      <c r="G4" s="210" t="s">
        <v>35</v>
      </c>
      <c r="H4" s="213"/>
      <c r="I4" s="214"/>
      <c r="J4" s="215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7" t="s">
        <v>52</v>
      </c>
      <c r="C5" s="4"/>
      <c r="D5" s="4"/>
      <c r="E5" s="81"/>
      <c r="F5" s="41"/>
      <c r="G5" s="210" t="s">
        <v>53</v>
      </c>
      <c r="H5" s="42">
        <f>+M4</f>
        <v>0</v>
      </c>
      <c r="I5" s="3" t="s">
        <v>4</v>
      </c>
      <c r="J5" s="43">
        <f>+K4</f>
        <v>3</v>
      </c>
      <c r="K5" s="216"/>
      <c r="L5" s="217"/>
      <c r="M5" s="218"/>
      <c r="N5" s="6">
        <f>+H20</f>
        <v>1</v>
      </c>
      <c r="O5" s="3" t="s">
        <v>4</v>
      </c>
      <c r="P5" s="9">
        <f>+J20</f>
        <v>3</v>
      </c>
      <c r="Q5" s="6">
        <f>+AF14</f>
        <v>3</v>
      </c>
      <c r="R5" s="3" t="s">
        <v>4</v>
      </c>
      <c r="S5" s="10">
        <f>+AH14</f>
        <v>0</v>
      </c>
      <c r="T5" s="6">
        <f>+H14</f>
        <v>0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1</v>
      </c>
      <c r="AA5" s="3" t="s">
        <v>4</v>
      </c>
      <c r="AB5" s="9">
        <f t="shared" si="1"/>
        <v>4</v>
      </c>
      <c r="AC5" s="10">
        <f>SUM(H14,J25,AF18,H20,AF14)</f>
        <v>4</v>
      </c>
      <c r="AD5" s="3" t="s">
        <v>4</v>
      </c>
      <c r="AE5" s="10">
        <f>SUM(J14,H25,AH18,J20,AH14)</f>
        <v>12</v>
      </c>
      <c r="AF5" s="242"/>
      <c r="AG5" s="243"/>
      <c r="AH5" s="244"/>
    </row>
    <row r="6" spans="1:34" ht="15.75">
      <c r="A6" s="174">
        <v>3</v>
      </c>
      <c r="B6" s="207" t="s">
        <v>54</v>
      </c>
      <c r="C6" s="4"/>
      <c r="D6" s="4"/>
      <c r="E6" s="81"/>
      <c r="F6" s="41"/>
      <c r="G6" s="210" t="s">
        <v>55</v>
      </c>
      <c r="H6" s="42">
        <f>+P4</f>
        <v>0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1</v>
      </c>
      <c r="N6" s="216"/>
      <c r="O6" s="214"/>
      <c r="P6" s="219"/>
      <c r="Q6" s="6">
        <f>+H15</f>
        <v>3</v>
      </c>
      <c r="R6" s="3" t="s">
        <v>4</v>
      </c>
      <c r="S6" s="10">
        <f>+J15</f>
        <v>0</v>
      </c>
      <c r="T6" s="6">
        <f>+H24</f>
        <v>1</v>
      </c>
      <c r="U6" s="3" t="s">
        <v>4</v>
      </c>
      <c r="V6" s="9">
        <f>+J24</f>
        <v>3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3</v>
      </c>
      <c r="AA6" s="3" t="s">
        <v>4</v>
      </c>
      <c r="AB6" s="9">
        <f t="shared" si="1"/>
        <v>2</v>
      </c>
      <c r="AC6" s="10">
        <f>SUM(H15,H24,AH19,J20,AF13)</f>
        <v>10</v>
      </c>
      <c r="AD6" s="3" t="s">
        <v>4</v>
      </c>
      <c r="AE6" s="10">
        <f>SUM(J15,J24,AF19,H20,AH13)</f>
        <v>7</v>
      </c>
      <c r="AF6" s="242"/>
      <c r="AG6" s="243"/>
      <c r="AH6" s="244"/>
    </row>
    <row r="7" spans="1:34" ht="15.75">
      <c r="A7" s="174">
        <v>4</v>
      </c>
      <c r="B7" s="207" t="s">
        <v>56</v>
      </c>
      <c r="C7" s="4"/>
      <c r="D7" s="4"/>
      <c r="E7" s="81"/>
      <c r="F7" s="41"/>
      <c r="G7" s="210" t="s">
        <v>48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3</v>
      </c>
      <c r="Q7" s="220"/>
      <c r="R7" s="214"/>
      <c r="S7" s="215"/>
      <c r="T7" s="6">
        <f>+AF20</f>
        <v>0</v>
      </c>
      <c r="U7" s="44" t="s">
        <v>4</v>
      </c>
      <c r="V7" s="10">
        <f>+AH20</f>
        <v>3</v>
      </c>
      <c r="W7" s="6">
        <f>+H23</f>
        <v>1</v>
      </c>
      <c r="X7" s="3" t="s">
        <v>4</v>
      </c>
      <c r="Y7" s="10">
        <f>+J23</f>
        <v>3</v>
      </c>
      <c r="Z7" s="8">
        <f t="shared" si="0"/>
        <v>0</v>
      </c>
      <c r="AA7" s="3" t="s">
        <v>4</v>
      </c>
      <c r="AB7" s="9">
        <f t="shared" si="1"/>
        <v>5</v>
      </c>
      <c r="AC7" s="10">
        <f>SUM(J15,H23,AF20,J19,AH14)</f>
        <v>1</v>
      </c>
      <c r="AD7" s="3" t="s">
        <v>4</v>
      </c>
      <c r="AE7" s="10">
        <f>SUM(H15,J23,AH20,H19,AF14)</f>
        <v>15</v>
      </c>
      <c r="AF7" s="242"/>
      <c r="AG7" s="243"/>
      <c r="AH7" s="244"/>
    </row>
    <row r="8" spans="1:34" ht="15.75">
      <c r="A8" s="175">
        <v>5</v>
      </c>
      <c r="B8" s="208" t="s">
        <v>57</v>
      </c>
      <c r="C8" s="1"/>
      <c r="D8" s="25"/>
      <c r="E8" s="81"/>
      <c r="F8" s="151"/>
      <c r="G8" s="211" t="s">
        <v>44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0</v>
      </c>
      <c r="N8" s="1">
        <f>+V6</f>
        <v>3</v>
      </c>
      <c r="O8" s="3" t="s">
        <v>4</v>
      </c>
      <c r="P8" s="2">
        <f>+T6</f>
        <v>1</v>
      </c>
      <c r="Q8" s="1">
        <f>+V7</f>
        <v>3</v>
      </c>
      <c r="R8" s="5" t="s">
        <v>4</v>
      </c>
      <c r="S8" s="1">
        <f>+T7</f>
        <v>0</v>
      </c>
      <c r="T8" s="221"/>
      <c r="U8" s="222"/>
      <c r="V8" s="222"/>
      <c r="W8" s="6">
        <f>+H18</f>
        <v>3</v>
      </c>
      <c r="X8" s="3" t="s">
        <v>4</v>
      </c>
      <c r="Y8" s="7">
        <f>+J18</f>
        <v>0</v>
      </c>
      <c r="Z8" s="8">
        <f t="shared" si="0"/>
        <v>4</v>
      </c>
      <c r="AA8" s="3" t="s">
        <v>4</v>
      </c>
      <c r="AB8" s="9">
        <f t="shared" si="1"/>
        <v>1</v>
      </c>
      <c r="AC8" s="10">
        <f>SUM(J14,J24,AH20,H18,AH15)</f>
        <v>12</v>
      </c>
      <c r="AD8" s="3" t="s">
        <v>4</v>
      </c>
      <c r="AE8" s="9">
        <f>SUM(H14,H24,AF20,J18,AF15)</f>
        <v>4</v>
      </c>
      <c r="AF8" s="242"/>
      <c r="AG8" s="243"/>
      <c r="AH8" s="244"/>
    </row>
    <row r="9" spans="1:34" ht="15.75" customHeight="1" thickBot="1">
      <c r="A9" s="176">
        <v>6</v>
      </c>
      <c r="B9" s="209" t="s">
        <v>58</v>
      </c>
      <c r="C9" s="11"/>
      <c r="D9" s="11"/>
      <c r="E9" s="172"/>
      <c r="F9" s="12"/>
      <c r="G9" s="212" t="s">
        <v>59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3</v>
      </c>
      <c r="Q9" s="17">
        <f>+Y7</f>
        <v>3</v>
      </c>
      <c r="R9" s="14" t="s">
        <v>4</v>
      </c>
      <c r="S9" s="18">
        <f>+W7</f>
        <v>1</v>
      </c>
      <c r="T9" s="17">
        <f>+Y8</f>
        <v>0</v>
      </c>
      <c r="U9" s="14" t="s">
        <v>4</v>
      </c>
      <c r="V9" s="16">
        <f>+W8</f>
        <v>3</v>
      </c>
      <c r="W9" s="223"/>
      <c r="X9" s="224"/>
      <c r="Y9" s="225"/>
      <c r="Z9" s="19">
        <f t="shared" si="0"/>
        <v>2</v>
      </c>
      <c r="AA9" s="14" t="s">
        <v>4</v>
      </c>
      <c r="AB9" s="16">
        <f t="shared" si="1"/>
        <v>3</v>
      </c>
      <c r="AC9" s="18">
        <f>SUM(J13,J23,AH18,J18,AH13)</f>
        <v>6</v>
      </c>
      <c r="AD9" s="14" t="s">
        <v>4</v>
      </c>
      <c r="AE9" s="18">
        <f>SUM(H13,H23,AF18,H18,AF13)</f>
        <v>10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48</v>
      </c>
      <c r="AD10" s="170"/>
      <c r="AE10" s="170">
        <f>SUM(AE4:AE9)</f>
        <v>48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Stähle, Tobias</v>
      </c>
      <c r="F13" s="49" t="s">
        <v>6</v>
      </c>
      <c r="G13" s="50" t="str">
        <f>+B9</f>
        <v>Kasulke, Paul</v>
      </c>
      <c r="H13" s="226">
        <v>3</v>
      </c>
      <c r="I13" s="51" t="s">
        <v>4</v>
      </c>
      <c r="J13" s="228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Bäzner, Fabian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Kasulke, Paul</v>
      </c>
      <c r="Y13" s="52"/>
      <c r="Z13" s="72"/>
      <c r="AA13" s="48"/>
      <c r="AB13" s="48"/>
      <c r="AC13" s="48"/>
      <c r="AD13" s="48"/>
      <c r="AE13" s="48"/>
      <c r="AF13" s="230">
        <v>3</v>
      </c>
      <c r="AG13" s="60" t="s">
        <v>4</v>
      </c>
      <c r="AH13" s="228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Rittinger, Adrian</v>
      </c>
      <c r="F14" s="56" t="s">
        <v>6</v>
      </c>
      <c r="G14" s="43" t="str">
        <f>+B8</f>
        <v>Schenk, Thomas</v>
      </c>
      <c r="H14" s="226">
        <v>0</v>
      </c>
      <c r="I14" s="51" t="s">
        <v>4</v>
      </c>
      <c r="J14" s="228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Rittinger, Adrian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Rink, Paul</v>
      </c>
      <c r="Y14" s="58"/>
      <c r="Z14" s="75"/>
      <c r="AA14" s="42"/>
      <c r="AB14" s="42"/>
      <c r="AC14" s="42"/>
      <c r="AD14" s="42"/>
      <c r="AE14" s="42"/>
      <c r="AF14" s="231">
        <v>3</v>
      </c>
      <c r="AG14" s="76" t="s">
        <v>4</v>
      </c>
      <c r="AH14" s="232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Bäzner, Fabian</v>
      </c>
      <c r="F15" s="62" t="s">
        <v>6</v>
      </c>
      <c r="G15" s="63" t="str">
        <f>+B7</f>
        <v>Rink, Paul</v>
      </c>
      <c r="H15" s="227">
        <v>3</v>
      </c>
      <c r="I15" s="64" t="s">
        <v>4</v>
      </c>
      <c r="J15" s="229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Stähle, Tobias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Schenk, Thomas</v>
      </c>
      <c r="Y15" s="93"/>
      <c r="Z15" s="93"/>
      <c r="AA15" s="93"/>
      <c r="AB15" s="93"/>
      <c r="AC15" s="93"/>
      <c r="AD15" s="93"/>
      <c r="AE15" s="91"/>
      <c r="AF15" s="227">
        <v>3</v>
      </c>
      <c r="AG15" s="64" t="s">
        <v>4</v>
      </c>
      <c r="AH15" s="229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Schenk, Thomas</v>
      </c>
      <c r="F18" s="54" t="s">
        <v>6</v>
      </c>
      <c r="G18" s="48" t="str">
        <f>+B9</f>
        <v>Kasulke, Paul</v>
      </c>
      <c r="H18" s="230">
        <v>3</v>
      </c>
      <c r="I18" s="51" t="s">
        <v>4</v>
      </c>
      <c r="J18" s="234">
        <v>0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Rittinger, Adrian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Kasulke, Paul</v>
      </c>
      <c r="Y18" s="22"/>
      <c r="Z18" s="114"/>
      <c r="AA18" s="114"/>
      <c r="AB18" s="114"/>
      <c r="AC18" s="114"/>
      <c r="AD18" s="114"/>
      <c r="AE18" s="114"/>
      <c r="AF18" s="236">
        <v>0</v>
      </c>
      <c r="AG18" s="85" t="s">
        <v>4</v>
      </c>
      <c r="AH18" s="232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Stähle, Tobias</v>
      </c>
      <c r="F19" s="57" t="s">
        <v>6</v>
      </c>
      <c r="G19" s="42" t="str">
        <f>+B7</f>
        <v>Rink, Paul</v>
      </c>
      <c r="H19" s="230">
        <v>3</v>
      </c>
      <c r="I19" s="60" t="s">
        <v>4</v>
      </c>
      <c r="J19" s="228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Stähle, Tobias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Bäzner, Fabian</v>
      </c>
      <c r="Y19" s="58"/>
      <c r="Z19" s="59"/>
      <c r="AA19" s="42"/>
      <c r="AB19" s="42"/>
      <c r="AC19" s="42"/>
      <c r="AD19" s="42"/>
      <c r="AE19" s="42"/>
      <c r="AF19" s="230">
        <v>3</v>
      </c>
      <c r="AG19" s="51" t="s">
        <v>4</v>
      </c>
      <c r="AH19" s="228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Rittinger, Adrian</v>
      </c>
      <c r="F20" s="66" t="s">
        <v>6</v>
      </c>
      <c r="G20" s="61" t="str">
        <f>+B6</f>
        <v>Bäzner, Fabian</v>
      </c>
      <c r="H20" s="233">
        <v>1</v>
      </c>
      <c r="I20" s="69" t="s">
        <v>4</v>
      </c>
      <c r="J20" s="235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Rink, Paul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Schenk, Thomas</v>
      </c>
      <c r="Y20" s="67"/>
      <c r="Z20" s="68"/>
      <c r="AA20" s="61"/>
      <c r="AB20" s="61"/>
      <c r="AC20" s="61"/>
      <c r="AD20" s="61"/>
      <c r="AE20" s="61"/>
      <c r="AF20" s="233">
        <v>0</v>
      </c>
      <c r="AG20" s="79" t="s">
        <v>4</v>
      </c>
      <c r="AH20" s="235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Rink, Paul</v>
      </c>
      <c r="F23" s="49" t="s">
        <v>6</v>
      </c>
      <c r="G23" s="50" t="str">
        <f>+B9</f>
        <v>Kasulke, Paul</v>
      </c>
      <c r="H23" s="226">
        <v>1</v>
      </c>
      <c r="I23" s="51" t="s">
        <v>4</v>
      </c>
      <c r="J23" s="228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Bäzner, Fabian</v>
      </c>
      <c r="F24" s="56" t="s">
        <v>6</v>
      </c>
      <c r="G24" s="43" t="str">
        <f>+B8</f>
        <v>Schenk, Thomas</v>
      </c>
      <c r="H24" s="226">
        <v>1</v>
      </c>
      <c r="I24" s="51" t="s">
        <v>4</v>
      </c>
      <c r="J24" s="228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Stähle, Tobias</v>
      </c>
      <c r="F25" s="95" t="s">
        <v>6</v>
      </c>
      <c r="G25" s="93" t="str">
        <f>+B5</f>
        <v>Rittinger, Adrian</v>
      </c>
      <c r="H25" s="233">
        <v>3</v>
      </c>
      <c r="I25" s="79" t="s">
        <v>4</v>
      </c>
      <c r="J25" s="235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Stähle, Tobias</v>
      </c>
      <c r="C32" s="102"/>
      <c r="D32" s="102"/>
      <c r="E32" s="102"/>
      <c r="F32" s="102"/>
      <c r="G32" s="129" t="str">
        <f>$G$4</f>
        <v>TSG Heilbronn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15</v>
      </c>
      <c r="AA32" s="131"/>
      <c r="AB32" s="45"/>
      <c r="AC32" s="153">
        <v>1</v>
      </c>
      <c r="AD32" s="46"/>
    </row>
    <row r="33" spans="2:30" ht="15.75">
      <c r="B33" s="154" t="str">
        <f>$B$8</f>
        <v>Schenk, Thomas</v>
      </c>
      <c r="C33" s="58"/>
      <c r="D33" s="58"/>
      <c r="E33" s="238"/>
      <c r="F33" s="58"/>
      <c r="G33" s="155" t="str">
        <f>$G$8</f>
        <v>TG Offenau</v>
      </c>
      <c r="H33" s="58"/>
      <c r="I33" s="58"/>
      <c r="J33" s="58"/>
      <c r="K33" s="58"/>
      <c r="L33" s="58"/>
      <c r="M33" s="58"/>
      <c r="N33" s="58"/>
      <c r="O33" s="164"/>
      <c r="P33" s="156">
        <f>$Z$8</f>
        <v>4</v>
      </c>
      <c r="Q33" s="157" t="s">
        <v>4</v>
      </c>
      <c r="R33" s="156">
        <f>$AB$8</f>
        <v>1</v>
      </c>
      <c r="S33" s="165"/>
      <c r="T33" s="162">
        <f>$AC$8</f>
        <v>12</v>
      </c>
      <c r="U33" s="159"/>
      <c r="V33" s="157" t="s">
        <v>4</v>
      </c>
      <c r="W33" s="158">
        <f>$AE$8</f>
        <v>4</v>
      </c>
      <c r="X33" s="163"/>
      <c r="Y33" s="58"/>
      <c r="Z33" s="160">
        <f t="shared" si="2"/>
        <v>8</v>
      </c>
      <c r="AA33" s="161"/>
      <c r="AB33" s="45"/>
      <c r="AC33" s="153">
        <v>2</v>
      </c>
      <c r="AD33" s="46"/>
    </row>
    <row r="34" spans="2:30" ht="15.75">
      <c r="B34" s="128" t="str">
        <f>$B$6</f>
        <v>Bäzner, Fabian</v>
      </c>
      <c r="C34" s="102"/>
      <c r="D34" s="102"/>
      <c r="E34" s="102"/>
      <c r="F34" s="102"/>
      <c r="G34" s="129" t="str">
        <f>$G$6</f>
        <v>TSV Güglingen</v>
      </c>
      <c r="H34" s="102"/>
      <c r="I34" s="102"/>
      <c r="J34" s="102"/>
      <c r="K34" s="102"/>
      <c r="L34" s="102"/>
      <c r="M34" s="102"/>
      <c r="N34" s="102"/>
      <c r="O34" s="80"/>
      <c r="P34" s="132">
        <f>$Z$6</f>
        <v>3</v>
      </c>
      <c r="Q34" s="133" t="s">
        <v>4</v>
      </c>
      <c r="R34" s="132">
        <f>$AB$6</f>
        <v>2</v>
      </c>
      <c r="S34" s="134"/>
      <c r="T34" s="135">
        <f>$AC$6</f>
        <v>10</v>
      </c>
      <c r="U34" s="136"/>
      <c r="V34" s="133" t="s">
        <v>4</v>
      </c>
      <c r="W34" s="137">
        <f>$AE$6</f>
        <v>7</v>
      </c>
      <c r="X34" s="138"/>
      <c r="Y34" s="102"/>
      <c r="Z34" s="130">
        <f t="shared" si="2"/>
        <v>3</v>
      </c>
      <c r="AA34" s="131"/>
      <c r="AB34" s="45"/>
      <c r="AC34" s="153">
        <v>3</v>
      </c>
      <c r="AD34" s="46"/>
    </row>
    <row r="35" spans="2:30" ht="15.75">
      <c r="B35" s="128" t="str">
        <f>$B$9</f>
        <v>Kasulke, Paul</v>
      </c>
      <c r="C35" s="102"/>
      <c r="D35" s="102"/>
      <c r="E35" s="102"/>
      <c r="F35" s="102"/>
      <c r="G35" s="129" t="str">
        <f>$G$9</f>
        <v>TSV Untergruppenbach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2</v>
      </c>
      <c r="Q35" s="133" t="s">
        <v>4</v>
      </c>
      <c r="R35" s="132">
        <f>$AB$9</f>
        <v>3</v>
      </c>
      <c r="S35" s="134"/>
      <c r="T35" s="135">
        <f>$AC$9</f>
        <v>6</v>
      </c>
      <c r="U35" s="136"/>
      <c r="V35" s="133" t="s">
        <v>4</v>
      </c>
      <c r="W35" s="137">
        <f>$AE$9</f>
        <v>10</v>
      </c>
      <c r="X35" s="138"/>
      <c r="Y35" s="102"/>
      <c r="Z35" s="130">
        <f t="shared" si="2"/>
        <v>-4</v>
      </c>
      <c r="AA35" s="131"/>
      <c r="AB35" s="45"/>
      <c r="AC35" s="153">
        <v>4</v>
      </c>
      <c r="AD35" s="46"/>
    </row>
    <row r="36" spans="2:30" ht="15.75">
      <c r="B36" s="128" t="str">
        <f>$B$5</f>
        <v>Rittinger, Adrian</v>
      </c>
      <c r="C36" s="102"/>
      <c r="D36" s="102"/>
      <c r="E36" s="102"/>
      <c r="F36" s="102"/>
      <c r="G36" s="129" t="str">
        <f>$G$5</f>
        <v>Friedrichshaller SV</v>
      </c>
      <c r="H36" s="102"/>
      <c r="I36" s="102"/>
      <c r="J36" s="102"/>
      <c r="K36" s="102"/>
      <c r="L36" s="102"/>
      <c r="M36" s="102"/>
      <c r="N36" s="102"/>
      <c r="O36" s="80"/>
      <c r="P36" s="132">
        <f>$Z$5</f>
        <v>1</v>
      </c>
      <c r="Q36" s="133" t="s">
        <v>4</v>
      </c>
      <c r="R36" s="132">
        <f>$AB$5</f>
        <v>4</v>
      </c>
      <c r="S36" s="134"/>
      <c r="T36" s="135">
        <f>$AC$5</f>
        <v>4</v>
      </c>
      <c r="U36" s="136"/>
      <c r="V36" s="133" t="s">
        <v>4</v>
      </c>
      <c r="W36" s="137">
        <f>$AE$5</f>
        <v>12</v>
      </c>
      <c r="X36" s="138"/>
      <c r="Y36" s="102"/>
      <c r="Z36" s="130">
        <f t="shared" si="2"/>
        <v>-8</v>
      </c>
      <c r="AA36" s="131"/>
      <c r="AB36" s="45"/>
      <c r="AC36" s="153">
        <v>5</v>
      </c>
      <c r="AD36" s="46"/>
    </row>
    <row r="37" spans="2:30" ht="16.5" thickBot="1">
      <c r="B37" s="124" t="str">
        <f>$B$7</f>
        <v>Rink, Paul</v>
      </c>
      <c r="C37" s="67"/>
      <c r="D37" s="67"/>
      <c r="E37" s="67"/>
      <c r="F37" s="67"/>
      <c r="G37" s="125" t="str">
        <f>$G$7</f>
        <v>SC Amorbach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5</v>
      </c>
      <c r="S37" s="141"/>
      <c r="T37" s="142">
        <f>$AC$7</f>
        <v>1</v>
      </c>
      <c r="U37" s="143"/>
      <c r="V37" s="140" t="s">
        <v>4</v>
      </c>
      <c r="W37" s="144">
        <f>$AE$7</f>
        <v>15</v>
      </c>
      <c r="X37" s="145"/>
      <c r="Y37" s="67"/>
      <c r="Z37" s="126">
        <f t="shared" si="2"/>
        <v>-14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48</v>
      </c>
      <c r="U38" s="148"/>
      <c r="V38" s="140" t="s">
        <v>4</v>
      </c>
      <c r="W38" s="148">
        <f>SUM(W32:W37)</f>
        <v>48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CA38"/>
  <sheetViews>
    <sheetView workbookViewId="0" topLeftCell="A2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37" t="s">
        <v>27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6" t="s">
        <v>28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7" t="s">
        <v>102</v>
      </c>
      <c r="C4" s="4"/>
      <c r="D4" s="4"/>
      <c r="E4" s="171"/>
      <c r="F4" s="41"/>
      <c r="G4" s="210" t="s">
        <v>35</v>
      </c>
      <c r="H4" s="213"/>
      <c r="I4" s="214"/>
      <c r="J4" s="215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7" t="s">
        <v>103</v>
      </c>
      <c r="C5" s="4"/>
      <c r="D5" s="4"/>
      <c r="E5" s="81"/>
      <c r="F5" s="41"/>
      <c r="G5" s="210" t="s">
        <v>44</v>
      </c>
      <c r="H5" s="42">
        <f>+M4</f>
        <v>0</v>
      </c>
      <c r="I5" s="3" t="s">
        <v>4</v>
      </c>
      <c r="J5" s="43">
        <f>+K4</f>
        <v>3</v>
      </c>
      <c r="K5" s="216"/>
      <c r="L5" s="217"/>
      <c r="M5" s="218"/>
      <c r="N5" s="6">
        <f>+H20</f>
        <v>2</v>
      </c>
      <c r="O5" s="3" t="s">
        <v>4</v>
      </c>
      <c r="P5" s="9">
        <f>+J20</f>
        <v>3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2</v>
      </c>
      <c r="AA5" s="3" t="s">
        <v>4</v>
      </c>
      <c r="AB5" s="9">
        <f t="shared" si="1"/>
        <v>3</v>
      </c>
      <c r="AC5" s="10">
        <f>SUM(H14,J25,AF18,H20,AF14)</f>
        <v>8</v>
      </c>
      <c r="AD5" s="3" t="s">
        <v>4</v>
      </c>
      <c r="AE5" s="10">
        <f>SUM(J14,H25,AH18,J20,AH14)</f>
        <v>9</v>
      </c>
      <c r="AF5" s="242"/>
      <c r="AG5" s="243"/>
      <c r="AH5" s="244"/>
    </row>
    <row r="6" spans="1:34" ht="15.75">
      <c r="A6" s="174">
        <v>3</v>
      </c>
      <c r="B6" s="207" t="s">
        <v>114</v>
      </c>
      <c r="C6" s="4"/>
      <c r="D6" s="4"/>
      <c r="E6" s="81"/>
      <c r="F6" s="41"/>
      <c r="G6" s="210" t="s">
        <v>91</v>
      </c>
      <c r="H6" s="42">
        <f>+P4</f>
        <v>0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2</v>
      </c>
      <c r="N6" s="216"/>
      <c r="O6" s="214"/>
      <c r="P6" s="219"/>
      <c r="Q6" s="6">
        <f>+H15</f>
        <v>1</v>
      </c>
      <c r="R6" s="3" t="s">
        <v>4</v>
      </c>
      <c r="S6" s="10">
        <f>+J15</f>
        <v>3</v>
      </c>
      <c r="T6" s="6">
        <f>+H24</f>
        <v>1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3</v>
      </c>
      <c r="Z6" s="8">
        <f t="shared" si="0"/>
        <v>1</v>
      </c>
      <c r="AA6" s="3" t="s">
        <v>4</v>
      </c>
      <c r="AB6" s="9">
        <f t="shared" si="1"/>
        <v>4</v>
      </c>
      <c r="AC6" s="10">
        <f>SUM(H15,H24,AH19,J20,AF13)</f>
        <v>5</v>
      </c>
      <c r="AD6" s="3" t="s">
        <v>4</v>
      </c>
      <c r="AE6" s="10">
        <f>SUM(J15,J24,AF19,H20,AH13)</f>
        <v>14</v>
      </c>
      <c r="AF6" s="242"/>
      <c r="AG6" s="243"/>
      <c r="AH6" s="244"/>
    </row>
    <row r="7" spans="1:34" ht="15.75">
      <c r="A7" s="174">
        <v>4</v>
      </c>
      <c r="B7" s="207" t="s">
        <v>115</v>
      </c>
      <c r="C7" s="4"/>
      <c r="D7" s="4"/>
      <c r="E7" s="81"/>
      <c r="F7" s="41"/>
      <c r="G7" s="210" t="s">
        <v>87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3</v>
      </c>
      <c r="O7" s="3" t="s">
        <v>4</v>
      </c>
      <c r="P7" s="9">
        <f>+Q6</f>
        <v>1</v>
      </c>
      <c r="Q7" s="220"/>
      <c r="R7" s="214"/>
      <c r="S7" s="215"/>
      <c r="T7" s="6">
        <f>+AF20</f>
        <v>2</v>
      </c>
      <c r="U7" s="44" t="s">
        <v>4</v>
      </c>
      <c r="V7" s="10">
        <f>+AH20</f>
        <v>3</v>
      </c>
      <c r="W7" s="6">
        <f>+H23</f>
        <v>1</v>
      </c>
      <c r="X7" s="3" t="s">
        <v>4</v>
      </c>
      <c r="Y7" s="10">
        <f>+J23</f>
        <v>3</v>
      </c>
      <c r="Z7" s="8">
        <f t="shared" si="0"/>
        <v>1</v>
      </c>
      <c r="AA7" s="3" t="s">
        <v>4</v>
      </c>
      <c r="AB7" s="9">
        <f t="shared" si="1"/>
        <v>4</v>
      </c>
      <c r="AC7" s="10">
        <f>SUM(J15,H23,AF20,J19,AH14)</f>
        <v>6</v>
      </c>
      <c r="AD7" s="3" t="s">
        <v>4</v>
      </c>
      <c r="AE7" s="10">
        <f>SUM(H15,J23,AH20,H19,AF14)</f>
        <v>13</v>
      </c>
      <c r="AF7" s="242"/>
      <c r="AG7" s="243"/>
      <c r="AH7" s="244"/>
    </row>
    <row r="8" spans="1:34" ht="15.75">
      <c r="A8" s="175">
        <v>5</v>
      </c>
      <c r="B8" s="208" t="s">
        <v>116</v>
      </c>
      <c r="C8" s="1"/>
      <c r="D8" s="25"/>
      <c r="E8" s="81"/>
      <c r="F8" s="151"/>
      <c r="G8" s="211" t="s">
        <v>117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3</v>
      </c>
      <c r="O8" s="3" t="s">
        <v>4</v>
      </c>
      <c r="P8" s="2">
        <f>+T6</f>
        <v>1</v>
      </c>
      <c r="Q8" s="1">
        <f>+V7</f>
        <v>3</v>
      </c>
      <c r="R8" s="5" t="s">
        <v>4</v>
      </c>
      <c r="S8" s="1">
        <f>+T7</f>
        <v>2</v>
      </c>
      <c r="T8" s="221"/>
      <c r="U8" s="222"/>
      <c r="V8" s="222"/>
      <c r="W8" s="6">
        <f>+H18</f>
        <v>3</v>
      </c>
      <c r="X8" s="3" t="s">
        <v>4</v>
      </c>
      <c r="Y8" s="7">
        <f>+J18</f>
        <v>2</v>
      </c>
      <c r="Z8" s="8">
        <f t="shared" si="0"/>
        <v>3</v>
      </c>
      <c r="AA8" s="3" t="s">
        <v>4</v>
      </c>
      <c r="AB8" s="9">
        <f t="shared" si="1"/>
        <v>2</v>
      </c>
      <c r="AC8" s="10">
        <f>SUM(J14,J24,AH20,H18,AH15)</f>
        <v>9</v>
      </c>
      <c r="AD8" s="3" t="s">
        <v>4</v>
      </c>
      <c r="AE8" s="9">
        <f>SUM(H14,H24,AF20,J18,AF15)</f>
        <v>11</v>
      </c>
      <c r="AF8" s="242"/>
      <c r="AG8" s="243"/>
      <c r="AH8" s="244"/>
    </row>
    <row r="9" spans="1:34" ht="15.75" customHeight="1" thickBot="1">
      <c r="A9" s="176">
        <v>6</v>
      </c>
      <c r="B9" s="209" t="s">
        <v>118</v>
      </c>
      <c r="C9" s="11"/>
      <c r="D9" s="11"/>
      <c r="E9" s="172"/>
      <c r="F9" s="12"/>
      <c r="G9" s="212" t="s">
        <v>53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3</v>
      </c>
      <c r="O9" s="14" t="s">
        <v>4</v>
      </c>
      <c r="P9" s="16">
        <f>+W6</f>
        <v>0</v>
      </c>
      <c r="Q9" s="17">
        <f>+Y7</f>
        <v>3</v>
      </c>
      <c r="R9" s="14" t="s">
        <v>4</v>
      </c>
      <c r="S9" s="18">
        <f>+W7</f>
        <v>1</v>
      </c>
      <c r="T9" s="17">
        <f>+Y8</f>
        <v>2</v>
      </c>
      <c r="U9" s="14" t="s">
        <v>4</v>
      </c>
      <c r="V9" s="16">
        <f>+W8</f>
        <v>3</v>
      </c>
      <c r="W9" s="223"/>
      <c r="X9" s="224"/>
      <c r="Y9" s="225"/>
      <c r="Z9" s="19">
        <f t="shared" si="0"/>
        <v>3</v>
      </c>
      <c r="AA9" s="14" t="s">
        <v>4</v>
      </c>
      <c r="AB9" s="16">
        <f t="shared" si="1"/>
        <v>2</v>
      </c>
      <c r="AC9" s="18">
        <f>SUM(J13,J23,AH18,J18,AH13)</f>
        <v>11</v>
      </c>
      <c r="AD9" s="14" t="s">
        <v>4</v>
      </c>
      <c r="AE9" s="18">
        <f>SUM(H13,H23,AF18,H18,AF13)</f>
        <v>7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54</v>
      </c>
      <c r="AD10" s="170"/>
      <c r="AE10" s="170">
        <f>SUM(AE4:AE9)</f>
        <v>54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Kühner, Colin</v>
      </c>
      <c r="F13" s="49" t="s">
        <v>6</v>
      </c>
      <c r="G13" s="50" t="str">
        <f>+B9</f>
        <v>Petker, Alexander</v>
      </c>
      <c r="H13" s="226">
        <v>3</v>
      </c>
      <c r="I13" s="51" t="s">
        <v>4</v>
      </c>
      <c r="J13" s="228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Knödler, Mario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Petker, Alexander</v>
      </c>
      <c r="Y13" s="52"/>
      <c r="Z13" s="72"/>
      <c r="AA13" s="48"/>
      <c r="AB13" s="48"/>
      <c r="AC13" s="48"/>
      <c r="AD13" s="48"/>
      <c r="AE13" s="48"/>
      <c r="AF13" s="230">
        <v>0</v>
      </c>
      <c r="AG13" s="60" t="s">
        <v>4</v>
      </c>
      <c r="AH13" s="228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Floris, Marco</v>
      </c>
      <c r="F14" s="56" t="s">
        <v>6</v>
      </c>
      <c r="G14" s="43" t="str">
        <f>+B8</f>
        <v>Wörner, Marian</v>
      </c>
      <c r="H14" s="226">
        <v>3</v>
      </c>
      <c r="I14" s="51" t="s">
        <v>4</v>
      </c>
      <c r="J14" s="228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Floris, Marco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Schäfer, Danny</v>
      </c>
      <c r="Y14" s="58"/>
      <c r="Z14" s="75"/>
      <c r="AA14" s="42"/>
      <c r="AB14" s="42"/>
      <c r="AC14" s="42"/>
      <c r="AD14" s="42"/>
      <c r="AE14" s="42"/>
      <c r="AF14" s="231">
        <v>3</v>
      </c>
      <c r="AG14" s="76" t="s">
        <v>4</v>
      </c>
      <c r="AH14" s="232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Knödler, Mario</v>
      </c>
      <c r="F15" s="62" t="s">
        <v>6</v>
      </c>
      <c r="G15" s="63" t="str">
        <f>+B7</f>
        <v>Schäfer, Danny</v>
      </c>
      <c r="H15" s="227">
        <v>1</v>
      </c>
      <c r="I15" s="64" t="s">
        <v>4</v>
      </c>
      <c r="J15" s="229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Kühner, Colin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Wörner, Marian</v>
      </c>
      <c r="Y15" s="93"/>
      <c r="Z15" s="93"/>
      <c r="AA15" s="93"/>
      <c r="AB15" s="93"/>
      <c r="AC15" s="93"/>
      <c r="AD15" s="93"/>
      <c r="AE15" s="91"/>
      <c r="AF15" s="227">
        <v>3</v>
      </c>
      <c r="AG15" s="64" t="s">
        <v>4</v>
      </c>
      <c r="AH15" s="229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Wörner, Marian</v>
      </c>
      <c r="F18" s="54" t="s">
        <v>6</v>
      </c>
      <c r="G18" s="48" t="str">
        <f>+B9</f>
        <v>Petker, Alexander</v>
      </c>
      <c r="H18" s="230">
        <v>3</v>
      </c>
      <c r="I18" s="51" t="s">
        <v>4</v>
      </c>
      <c r="J18" s="234">
        <v>2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Floris, Marco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Petker, Alexander</v>
      </c>
      <c r="Y18" s="22"/>
      <c r="Z18" s="114"/>
      <c r="AA18" s="114"/>
      <c r="AB18" s="114"/>
      <c r="AC18" s="114"/>
      <c r="AD18" s="114"/>
      <c r="AE18" s="114"/>
      <c r="AF18" s="236">
        <v>0</v>
      </c>
      <c r="AG18" s="85" t="s">
        <v>4</v>
      </c>
      <c r="AH18" s="232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Kühner, Colin</v>
      </c>
      <c r="F19" s="57" t="s">
        <v>6</v>
      </c>
      <c r="G19" s="42" t="str">
        <f>+B7</f>
        <v>Schäfer, Danny</v>
      </c>
      <c r="H19" s="230">
        <v>3</v>
      </c>
      <c r="I19" s="60" t="s">
        <v>4</v>
      </c>
      <c r="J19" s="228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Kühner, Colin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Knödler, Mario</v>
      </c>
      <c r="Y19" s="58"/>
      <c r="Z19" s="59"/>
      <c r="AA19" s="42"/>
      <c r="AB19" s="42"/>
      <c r="AC19" s="42"/>
      <c r="AD19" s="42"/>
      <c r="AE19" s="42"/>
      <c r="AF19" s="230">
        <v>3</v>
      </c>
      <c r="AG19" s="51" t="s">
        <v>4</v>
      </c>
      <c r="AH19" s="228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Floris, Marco</v>
      </c>
      <c r="F20" s="66" t="s">
        <v>6</v>
      </c>
      <c r="G20" s="61" t="str">
        <f>+B6</f>
        <v>Knödler, Mario</v>
      </c>
      <c r="H20" s="233">
        <v>2</v>
      </c>
      <c r="I20" s="69" t="s">
        <v>4</v>
      </c>
      <c r="J20" s="235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Schäfer, Danny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Wörner, Marian</v>
      </c>
      <c r="Y20" s="67"/>
      <c r="Z20" s="68"/>
      <c r="AA20" s="61"/>
      <c r="AB20" s="61"/>
      <c r="AC20" s="61"/>
      <c r="AD20" s="61"/>
      <c r="AE20" s="61"/>
      <c r="AF20" s="233">
        <v>2</v>
      </c>
      <c r="AG20" s="79" t="s">
        <v>4</v>
      </c>
      <c r="AH20" s="235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Schäfer, Danny</v>
      </c>
      <c r="F23" s="49" t="s">
        <v>6</v>
      </c>
      <c r="G23" s="50" t="str">
        <f>+B9</f>
        <v>Petker, Alexander</v>
      </c>
      <c r="H23" s="226">
        <v>1</v>
      </c>
      <c r="I23" s="51" t="s">
        <v>4</v>
      </c>
      <c r="J23" s="228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Knödler, Mario</v>
      </c>
      <c r="F24" s="56" t="s">
        <v>6</v>
      </c>
      <c r="G24" s="43" t="str">
        <f>+B8</f>
        <v>Wörner, Marian</v>
      </c>
      <c r="H24" s="226">
        <v>1</v>
      </c>
      <c r="I24" s="51" t="s">
        <v>4</v>
      </c>
      <c r="J24" s="228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Kühner, Colin</v>
      </c>
      <c r="F25" s="95" t="s">
        <v>6</v>
      </c>
      <c r="G25" s="93" t="str">
        <f>+B5</f>
        <v>Floris, Marco</v>
      </c>
      <c r="H25" s="233">
        <v>3</v>
      </c>
      <c r="I25" s="79" t="s">
        <v>4</v>
      </c>
      <c r="J25" s="235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Kühner, Colin</v>
      </c>
      <c r="C32" s="102"/>
      <c r="D32" s="102"/>
      <c r="E32" s="102"/>
      <c r="F32" s="102"/>
      <c r="G32" s="129" t="str">
        <f>$G$4</f>
        <v>TSG Heilbronn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15</v>
      </c>
      <c r="AA32" s="131"/>
      <c r="AB32" s="45"/>
      <c r="AC32" s="153">
        <v>1</v>
      </c>
      <c r="AD32" s="46"/>
    </row>
    <row r="33" spans="2:30" ht="15.75">
      <c r="B33" s="154" t="str">
        <f>$B$9</f>
        <v>Petker, Alexander</v>
      </c>
      <c r="C33" s="58"/>
      <c r="D33" s="58"/>
      <c r="E33" s="58"/>
      <c r="F33" s="58"/>
      <c r="G33" s="155" t="str">
        <f>$G$9</f>
        <v>Friedrichshaller SV</v>
      </c>
      <c r="H33" s="58"/>
      <c r="I33" s="58"/>
      <c r="J33" s="58"/>
      <c r="K33" s="58"/>
      <c r="L33" s="58"/>
      <c r="M33" s="58"/>
      <c r="N33" s="58"/>
      <c r="O33" s="164"/>
      <c r="P33" s="156">
        <f>$Z$9</f>
        <v>3</v>
      </c>
      <c r="Q33" s="157" t="s">
        <v>4</v>
      </c>
      <c r="R33" s="156">
        <f>$AB$9</f>
        <v>2</v>
      </c>
      <c r="S33" s="165"/>
      <c r="T33" s="162">
        <f>$AC$9</f>
        <v>11</v>
      </c>
      <c r="U33" s="159"/>
      <c r="V33" s="157" t="s">
        <v>4</v>
      </c>
      <c r="W33" s="158">
        <f>$AE$9</f>
        <v>7</v>
      </c>
      <c r="X33" s="163"/>
      <c r="Y33" s="58"/>
      <c r="Z33" s="160">
        <f t="shared" si="2"/>
        <v>4</v>
      </c>
      <c r="AA33" s="161"/>
      <c r="AB33" s="45"/>
      <c r="AC33" s="153">
        <v>2</v>
      </c>
      <c r="AD33" s="46"/>
    </row>
    <row r="34" spans="2:30" ht="15.75">
      <c r="B34" s="128" t="str">
        <f>$B$8</f>
        <v>Wörner, Marian</v>
      </c>
      <c r="C34" s="102"/>
      <c r="D34" s="102"/>
      <c r="E34" s="82"/>
      <c r="F34" s="102"/>
      <c r="G34" s="129" t="str">
        <f>$G$8</f>
        <v>SC Ilsfeld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3</v>
      </c>
      <c r="Q34" s="133" t="s">
        <v>4</v>
      </c>
      <c r="R34" s="132">
        <f>$AB$8</f>
        <v>2</v>
      </c>
      <c r="S34" s="134"/>
      <c r="T34" s="135">
        <f>$AC$8</f>
        <v>9</v>
      </c>
      <c r="U34" s="136"/>
      <c r="V34" s="133" t="s">
        <v>4</v>
      </c>
      <c r="W34" s="137">
        <f>$AE$8</f>
        <v>11</v>
      </c>
      <c r="X34" s="138"/>
      <c r="Y34" s="102"/>
      <c r="Z34" s="130">
        <f t="shared" si="2"/>
        <v>-2</v>
      </c>
      <c r="AA34" s="131"/>
      <c r="AB34" s="45"/>
      <c r="AC34" s="153">
        <v>3</v>
      </c>
      <c r="AD34" s="46"/>
    </row>
    <row r="35" spans="2:30" ht="15.75">
      <c r="B35" s="128" t="str">
        <f>$B$5</f>
        <v>Floris, Marco</v>
      </c>
      <c r="C35" s="102"/>
      <c r="D35" s="102"/>
      <c r="E35" s="102"/>
      <c r="F35" s="102"/>
      <c r="G35" s="129" t="str">
        <f>$G$5</f>
        <v>TG Offenau</v>
      </c>
      <c r="H35" s="102"/>
      <c r="I35" s="102"/>
      <c r="J35" s="102"/>
      <c r="K35" s="102"/>
      <c r="L35" s="102"/>
      <c r="M35" s="102"/>
      <c r="N35" s="102"/>
      <c r="O35" s="80"/>
      <c r="P35" s="132">
        <f>$Z$5</f>
        <v>2</v>
      </c>
      <c r="Q35" s="133" t="s">
        <v>4</v>
      </c>
      <c r="R35" s="132">
        <f>$AB$5</f>
        <v>3</v>
      </c>
      <c r="S35" s="134"/>
      <c r="T35" s="135">
        <f>$AC$5</f>
        <v>8</v>
      </c>
      <c r="U35" s="136"/>
      <c r="V35" s="133" t="s">
        <v>4</v>
      </c>
      <c r="W35" s="137">
        <f>$AE$5</f>
        <v>9</v>
      </c>
      <c r="X35" s="138"/>
      <c r="Y35" s="102"/>
      <c r="Z35" s="130">
        <f t="shared" si="2"/>
        <v>-1</v>
      </c>
      <c r="AA35" s="131"/>
      <c r="AB35" s="45"/>
      <c r="AC35" s="153">
        <v>4</v>
      </c>
      <c r="AD35" s="46"/>
    </row>
    <row r="36" spans="2:30" ht="15.75">
      <c r="B36" s="128" t="str">
        <f>$B$7</f>
        <v>Schäfer, Danny</v>
      </c>
      <c r="C36" s="102"/>
      <c r="D36" s="102"/>
      <c r="E36" s="102"/>
      <c r="F36" s="102"/>
      <c r="G36" s="129" t="str">
        <f>$G$7</f>
        <v>TSV Nordheim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1</v>
      </c>
      <c r="Q36" s="133" t="s">
        <v>4</v>
      </c>
      <c r="R36" s="132">
        <f>$AB$7</f>
        <v>4</v>
      </c>
      <c r="S36" s="134"/>
      <c r="T36" s="135">
        <f>$AC$7</f>
        <v>6</v>
      </c>
      <c r="U36" s="136"/>
      <c r="V36" s="133" t="s">
        <v>4</v>
      </c>
      <c r="W36" s="137">
        <f>$AE$7</f>
        <v>13</v>
      </c>
      <c r="X36" s="138"/>
      <c r="Y36" s="102"/>
      <c r="Z36" s="130">
        <f t="shared" si="2"/>
        <v>-7</v>
      </c>
      <c r="AA36" s="131"/>
      <c r="AB36" s="45"/>
      <c r="AC36" s="153">
        <v>5</v>
      </c>
      <c r="AD36" s="46"/>
    </row>
    <row r="37" spans="2:30" ht="16.5" thickBot="1">
      <c r="B37" s="124" t="str">
        <f>$B$6</f>
        <v>Knödler, Mario</v>
      </c>
      <c r="C37" s="67"/>
      <c r="D37" s="67"/>
      <c r="E37" s="67"/>
      <c r="F37" s="67"/>
      <c r="G37" s="125" t="str">
        <f>$G$6</f>
        <v>SPVGG Heinriet</v>
      </c>
      <c r="H37" s="67"/>
      <c r="I37" s="67"/>
      <c r="J37" s="67"/>
      <c r="K37" s="67"/>
      <c r="L37" s="67"/>
      <c r="M37" s="67"/>
      <c r="N37" s="67"/>
      <c r="O37" s="65"/>
      <c r="P37" s="139">
        <f>$Z$6</f>
        <v>1</v>
      </c>
      <c r="Q37" s="140" t="s">
        <v>4</v>
      </c>
      <c r="R37" s="139">
        <f>$AB$6</f>
        <v>4</v>
      </c>
      <c r="S37" s="141"/>
      <c r="T37" s="142">
        <f>$AC$6</f>
        <v>5</v>
      </c>
      <c r="U37" s="143"/>
      <c r="V37" s="140" t="s">
        <v>4</v>
      </c>
      <c r="W37" s="144">
        <f>$AE$6</f>
        <v>14</v>
      </c>
      <c r="X37" s="145"/>
      <c r="Y37" s="67"/>
      <c r="Z37" s="126">
        <f t="shared" si="2"/>
        <v>-9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54</v>
      </c>
      <c r="U38" s="148"/>
      <c r="V38" s="140" t="s">
        <v>4</v>
      </c>
      <c r="W38" s="148">
        <f>SUM(W32:W37)</f>
        <v>54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CA38"/>
  <sheetViews>
    <sheetView workbookViewId="0" topLeftCell="A2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37" t="s">
        <v>27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6" t="s">
        <v>29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7" t="s">
        <v>104</v>
      </c>
      <c r="C4" s="4"/>
      <c r="D4" s="4"/>
      <c r="E4" s="171"/>
      <c r="F4" s="41"/>
      <c r="G4" s="210" t="s">
        <v>53</v>
      </c>
      <c r="H4" s="213"/>
      <c r="I4" s="214"/>
      <c r="J4" s="215"/>
      <c r="K4" s="6">
        <f>+H25</f>
        <v>2</v>
      </c>
      <c r="L4" s="3" t="s">
        <v>4</v>
      </c>
      <c r="M4" s="9">
        <f>+J25</f>
        <v>3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14</v>
      </c>
      <c r="AD4" s="3" t="s">
        <v>4</v>
      </c>
      <c r="AE4" s="10">
        <f>SUM(J4,M4,P4,S4,V4,Y4)</f>
        <v>3</v>
      </c>
      <c r="AF4" s="242"/>
      <c r="AG4" s="243"/>
      <c r="AH4" s="244"/>
    </row>
    <row r="5" spans="1:34" ht="15.75">
      <c r="A5" s="174">
        <v>2</v>
      </c>
      <c r="B5" s="207" t="s">
        <v>105</v>
      </c>
      <c r="C5" s="4"/>
      <c r="D5" s="4"/>
      <c r="E5" s="81"/>
      <c r="F5" s="41"/>
      <c r="G5" s="210" t="s">
        <v>55</v>
      </c>
      <c r="H5" s="42">
        <f>+M4</f>
        <v>3</v>
      </c>
      <c r="I5" s="3" t="s">
        <v>4</v>
      </c>
      <c r="J5" s="43">
        <f>+K4</f>
        <v>2</v>
      </c>
      <c r="K5" s="216"/>
      <c r="L5" s="217"/>
      <c r="M5" s="218"/>
      <c r="N5" s="6">
        <f>+H20</f>
        <v>2</v>
      </c>
      <c r="O5" s="3" t="s">
        <v>4</v>
      </c>
      <c r="P5" s="9">
        <f>+J20</f>
        <v>3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4</v>
      </c>
      <c r="AA5" s="3" t="s">
        <v>4</v>
      </c>
      <c r="AB5" s="9">
        <f t="shared" si="1"/>
        <v>1</v>
      </c>
      <c r="AC5" s="10">
        <f>SUM(H14,J25,AF18,H20,AF14)</f>
        <v>14</v>
      </c>
      <c r="AD5" s="3" t="s">
        <v>4</v>
      </c>
      <c r="AE5" s="10">
        <f>SUM(J14,H25,AH18,J20,AH14)</f>
        <v>5</v>
      </c>
      <c r="AF5" s="242"/>
      <c r="AG5" s="243"/>
      <c r="AH5" s="244"/>
    </row>
    <row r="6" spans="1:34" ht="15.75">
      <c r="A6" s="174">
        <v>3</v>
      </c>
      <c r="B6" s="207" t="s">
        <v>119</v>
      </c>
      <c r="C6" s="4"/>
      <c r="D6" s="4"/>
      <c r="E6" s="81"/>
      <c r="F6" s="41"/>
      <c r="G6" s="210" t="s">
        <v>100</v>
      </c>
      <c r="H6" s="42">
        <f>+P4</f>
        <v>0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2</v>
      </c>
      <c r="N6" s="216"/>
      <c r="O6" s="214"/>
      <c r="P6" s="219"/>
      <c r="Q6" s="6">
        <f>+H15</f>
        <v>3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1</v>
      </c>
      <c r="W6" s="6">
        <f>+AF13</f>
        <v>3</v>
      </c>
      <c r="X6" s="3" t="s">
        <v>4</v>
      </c>
      <c r="Y6" s="10">
        <f>+AH13</f>
        <v>2</v>
      </c>
      <c r="Z6" s="8">
        <f t="shared" si="0"/>
        <v>4</v>
      </c>
      <c r="AA6" s="3" t="s">
        <v>4</v>
      </c>
      <c r="AB6" s="9">
        <f t="shared" si="1"/>
        <v>1</v>
      </c>
      <c r="AC6" s="10">
        <f>SUM(H15,H24,AH19,J20,AF13)</f>
        <v>12</v>
      </c>
      <c r="AD6" s="3" t="s">
        <v>4</v>
      </c>
      <c r="AE6" s="10">
        <f>SUM(J15,J24,AF19,H20,AH13)</f>
        <v>8</v>
      </c>
      <c r="AF6" s="242"/>
      <c r="AG6" s="243"/>
      <c r="AH6" s="244"/>
    </row>
    <row r="7" spans="1:34" ht="15.75">
      <c r="A7" s="174">
        <v>4</v>
      </c>
      <c r="B7" s="207" t="s">
        <v>120</v>
      </c>
      <c r="C7" s="4"/>
      <c r="D7" s="4"/>
      <c r="E7" s="81"/>
      <c r="F7" s="41"/>
      <c r="G7" s="210" t="s">
        <v>44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3</v>
      </c>
      <c r="Q7" s="220"/>
      <c r="R7" s="214"/>
      <c r="S7" s="215"/>
      <c r="T7" s="6">
        <f>+AF20</f>
        <v>0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0</v>
      </c>
      <c r="AA7" s="3" t="s">
        <v>4</v>
      </c>
      <c r="AB7" s="9">
        <f t="shared" si="1"/>
        <v>5</v>
      </c>
      <c r="AC7" s="10">
        <f>SUM(J15,H23,AF20,J19,AH14)</f>
        <v>0</v>
      </c>
      <c r="AD7" s="3" t="s">
        <v>4</v>
      </c>
      <c r="AE7" s="10">
        <f>SUM(H15,J23,AH20,H19,AF14)</f>
        <v>15</v>
      </c>
      <c r="AF7" s="242"/>
      <c r="AG7" s="243"/>
      <c r="AH7" s="244"/>
    </row>
    <row r="8" spans="1:34" ht="15.75">
      <c r="A8" s="175">
        <v>5</v>
      </c>
      <c r="B8" s="208" t="s">
        <v>121</v>
      </c>
      <c r="C8" s="1"/>
      <c r="D8" s="25"/>
      <c r="E8" s="81"/>
      <c r="F8" s="151"/>
      <c r="G8" s="211" t="s">
        <v>122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1</v>
      </c>
      <c r="O8" s="3" t="s">
        <v>4</v>
      </c>
      <c r="P8" s="2">
        <f>+T6</f>
        <v>3</v>
      </c>
      <c r="Q8" s="1">
        <f>+V7</f>
        <v>3</v>
      </c>
      <c r="R8" s="5" t="s">
        <v>4</v>
      </c>
      <c r="S8" s="1">
        <f>+T7</f>
        <v>0</v>
      </c>
      <c r="T8" s="221"/>
      <c r="U8" s="222"/>
      <c r="V8" s="222"/>
      <c r="W8" s="6">
        <f>+H18</f>
        <v>0</v>
      </c>
      <c r="X8" s="3" t="s">
        <v>4</v>
      </c>
      <c r="Y8" s="7">
        <f>+J18</f>
        <v>3</v>
      </c>
      <c r="Z8" s="8">
        <f t="shared" si="0"/>
        <v>1</v>
      </c>
      <c r="AA8" s="3" t="s">
        <v>4</v>
      </c>
      <c r="AB8" s="9">
        <f t="shared" si="1"/>
        <v>4</v>
      </c>
      <c r="AC8" s="10">
        <f>SUM(J14,J24,AH20,H18,AH15)</f>
        <v>4</v>
      </c>
      <c r="AD8" s="3" t="s">
        <v>4</v>
      </c>
      <c r="AE8" s="9">
        <f>SUM(H14,H24,AF20,J18,AF15)</f>
        <v>12</v>
      </c>
      <c r="AF8" s="242"/>
      <c r="AG8" s="243"/>
      <c r="AH8" s="244"/>
    </row>
    <row r="9" spans="1:34" ht="15.75" customHeight="1" thickBot="1">
      <c r="A9" s="176">
        <v>6</v>
      </c>
      <c r="B9" s="209" t="s">
        <v>123</v>
      </c>
      <c r="C9" s="11"/>
      <c r="D9" s="11"/>
      <c r="E9" s="172"/>
      <c r="F9" s="12"/>
      <c r="G9" s="212" t="s">
        <v>91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2</v>
      </c>
      <c r="O9" s="14" t="s">
        <v>4</v>
      </c>
      <c r="P9" s="16">
        <f>+W6</f>
        <v>3</v>
      </c>
      <c r="Q9" s="17">
        <f>+Y7</f>
        <v>3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0</v>
      </c>
      <c r="W9" s="223"/>
      <c r="X9" s="224"/>
      <c r="Y9" s="225"/>
      <c r="Z9" s="19">
        <f t="shared" si="0"/>
        <v>2</v>
      </c>
      <c r="AA9" s="14" t="s">
        <v>4</v>
      </c>
      <c r="AB9" s="16">
        <f t="shared" si="1"/>
        <v>3</v>
      </c>
      <c r="AC9" s="18">
        <f>SUM(J13,J23,AH18,J18,AH13)</f>
        <v>8</v>
      </c>
      <c r="AD9" s="14" t="s">
        <v>4</v>
      </c>
      <c r="AE9" s="18">
        <f>SUM(H13,H23,AF18,H18,AF13)</f>
        <v>9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52</v>
      </c>
      <c r="AD10" s="170"/>
      <c r="AE10" s="170">
        <f>SUM(AE4:AE9)</f>
        <v>52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Kühner, Marco</v>
      </c>
      <c r="F13" s="49" t="s">
        <v>6</v>
      </c>
      <c r="G13" s="50" t="str">
        <f>+B9</f>
        <v>Miguel, Nico</v>
      </c>
      <c r="H13" s="226">
        <v>3</v>
      </c>
      <c r="I13" s="51" t="s">
        <v>4</v>
      </c>
      <c r="J13" s="228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Gaal, Robin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Miguel, Nico</v>
      </c>
      <c r="Y13" s="52"/>
      <c r="Z13" s="72"/>
      <c r="AA13" s="48"/>
      <c r="AB13" s="48"/>
      <c r="AC13" s="48"/>
      <c r="AD13" s="48"/>
      <c r="AE13" s="48"/>
      <c r="AF13" s="230">
        <v>3</v>
      </c>
      <c r="AG13" s="60" t="s">
        <v>4</v>
      </c>
      <c r="AH13" s="228">
        <v>2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Pfanzler, Simon</v>
      </c>
      <c r="F14" s="56" t="s">
        <v>6</v>
      </c>
      <c r="G14" s="43" t="str">
        <f>+B8</f>
        <v>Kniel, Jan</v>
      </c>
      <c r="H14" s="226">
        <v>3</v>
      </c>
      <c r="I14" s="51" t="s">
        <v>4</v>
      </c>
      <c r="J14" s="228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Pfanzler, Simon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Bagci, Fathi</v>
      </c>
      <c r="Y14" s="58"/>
      <c r="Z14" s="75"/>
      <c r="AA14" s="42"/>
      <c r="AB14" s="42"/>
      <c r="AC14" s="42"/>
      <c r="AD14" s="42"/>
      <c r="AE14" s="42"/>
      <c r="AF14" s="231">
        <v>3</v>
      </c>
      <c r="AG14" s="76" t="s">
        <v>4</v>
      </c>
      <c r="AH14" s="232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Gaal, Robin</v>
      </c>
      <c r="F15" s="62" t="s">
        <v>6</v>
      </c>
      <c r="G15" s="63" t="str">
        <f>+B7</f>
        <v>Bagci, Fathi</v>
      </c>
      <c r="H15" s="227">
        <v>3</v>
      </c>
      <c r="I15" s="64" t="s">
        <v>4</v>
      </c>
      <c r="J15" s="229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Kühner, Marco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Kniel, Jan</v>
      </c>
      <c r="Y15" s="93"/>
      <c r="Z15" s="93"/>
      <c r="AA15" s="93"/>
      <c r="AB15" s="93"/>
      <c r="AC15" s="93"/>
      <c r="AD15" s="93"/>
      <c r="AE15" s="91"/>
      <c r="AF15" s="227">
        <v>3</v>
      </c>
      <c r="AG15" s="64" t="s">
        <v>4</v>
      </c>
      <c r="AH15" s="229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Kniel, Jan</v>
      </c>
      <c r="F18" s="54" t="s">
        <v>6</v>
      </c>
      <c r="G18" s="48" t="str">
        <f>+B9</f>
        <v>Miguel, Nico</v>
      </c>
      <c r="H18" s="230">
        <v>0</v>
      </c>
      <c r="I18" s="51" t="s">
        <v>4</v>
      </c>
      <c r="J18" s="234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Pfanzler, Simon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Miguel, Nico</v>
      </c>
      <c r="Y18" s="22"/>
      <c r="Z18" s="114"/>
      <c r="AA18" s="114"/>
      <c r="AB18" s="114"/>
      <c r="AC18" s="114"/>
      <c r="AD18" s="114"/>
      <c r="AE18" s="114"/>
      <c r="AF18" s="236">
        <v>3</v>
      </c>
      <c r="AG18" s="85" t="s">
        <v>4</v>
      </c>
      <c r="AH18" s="232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Kühner, Marco</v>
      </c>
      <c r="F19" s="57" t="s">
        <v>6</v>
      </c>
      <c r="G19" s="42" t="str">
        <f>+B7</f>
        <v>Bagci, Fathi</v>
      </c>
      <c r="H19" s="230">
        <v>3</v>
      </c>
      <c r="I19" s="60" t="s">
        <v>4</v>
      </c>
      <c r="J19" s="228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Kühner, Marco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Gaal, Robin</v>
      </c>
      <c r="Y19" s="58"/>
      <c r="Z19" s="59"/>
      <c r="AA19" s="42"/>
      <c r="AB19" s="42"/>
      <c r="AC19" s="42"/>
      <c r="AD19" s="42"/>
      <c r="AE19" s="42"/>
      <c r="AF19" s="230">
        <v>3</v>
      </c>
      <c r="AG19" s="51" t="s">
        <v>4</v>
      </c>
      <c r="AH19" s="228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Pfanzler, Simon</v>
      </c>
      <c r="F20" s="66" t="s">
        <v>6</v>
      </c>
      <c r="G20" s="61" t="str">
        <f>+B6</f>
        <v>Gaal, Robin</v>
      </c>
      <c r="H20" s="233">
        <v>2</v>
      </c>
      <c r="I20" s="69" t="s">
        <v>4</v>
      </c>
      <c r="J20" s="235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Bagci, Fathi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Kniel, Jan</v>
      </c>
      <c r="Y20" s="67"/>
      <c r="Z20" s="68"/>
      <c r="AA20" s="61"/>
      <c r="AB20" s="61"/>
      <c r="AC20" s="61"/>
      <c r="AD20" s="61"/>
      <c r="AE20" s="61"/>
      <c r="AF20" s="233">
        <v>0</v>
      </c>
      <c r="AG20" s="79" t="s">
        <v>4</v>
      </c>
      <c r="AH20" s="235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Bagci, Fathi</v>
      </c>
      <c r="F23" s="49" t="s">
        <v>6</v>
      </c>
      <c r="G23" s="50" t="str">
        <f>+B9</f>
        <v>Miguel, Nico</v>
      </c>
      <c r="H23" s="226">
        <v>0</v>
      </c>
      <c r="I23" s="51" t="s">
        <v>4</v>
      </c>
      <c r="J23" s="228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Gaal, Robin</v>
      </c>
      <c r="F24" s="56" t="s">
        <v>6</v>
      </c>
      <c r="G24" s="43" t="str">
        <f>+B8</f>
        <v>Kniel, Jan</v>
      </c>
      <c r="H24" s="226">
        <v>3</v>
      </c>
      <c r="I24" s="51" t="s">
        <v>4</v>
      </c>
      <c r="J24" s="228">
        <v>1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Kühner, Marco</v>
      </c>
      <c r="F25" s="95" t="s">
        <v>6</v>
      </c>
      <c r="G25" s="93" t="str">
        <f>+B5</f>
        <v>Pfanzler, Simon</v>
      </c>
      <c r="H25" s="233">
        <v>2</v>
      </c>
      <c r="I25" s="79" t="s">
        <v>4</v>
      </c>
      <c r="J25" s="235">
        <v>3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Kühner, Marco</v>
      </c>
      <c r="C32" s="102"/>
      <c r="D32" s="102"/>
      <c r="E32" s="102"/>
      <c r="F32" s="102"/>
      <c r="G32" s="129" t="str">
        <f>$G$4</f>
        <v>Friedrichshaller SV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1</v>
      </c>
      <c r="S32" s="134"/>
      <c r="T32" s="135">
        <f>$AC$4</f>
        <v>14</v>
      </c>
      <c r="U32" s="136"/>
      <c r="V32" s="133" t="s">
        <v>4</v>
      </c>
      <c r="W32" s="137">
        <f>$AE$4</f>
        <v>3</v>
      </c>
      <c r="X32" s="138"/>
      <c r="Y32" s="102"/>
      <c r="Z32" s="130">
        <f aca="true" t="shared" si="2" ref="Z32:Z37">SUM(T32-W32)</f>
        <v>11</v>
      </c>
      <c r="AA32" s="131"/>
      <c r="AB32" s="45"/>
      <c r="AC32" s="153">
        <v>1</v>
      </c>
      <c r="AD32" s="46"/>
    </row>
    <row r="33" spans="2:30" ht="15.75">
      <c r="B33" s="154" t="str">
        <f>$B$5</f>
        <v>Pfanzler, Simon</v>
      </c>
      <c r="C33" s="58"/>
      <c r="D33" s="58"/>
      <c r="E33" s="58"/>
      <c r="F33" s="58"/>
      <c r="G33" s="155" t="str">
        <f>$G$5</f>
        <v>TSV Güglingen</v>
      </c>
      <c r="H33" s="58"/>
      <c r="I33" s="58"/>
      <c r="J33" s="58"/>
      <c r="K33" s="58"/>
      <c r="L33" s="58"/>
      <c r="M33" s="58"/>
      <c r="N33" s="58"/>
      <c r="O33" s="164"/>
      <c r="P33" s="156">
        <f>$Z$5</f>
        <v>4</v>
      </c>
      <c r="Q33" s="157" t="s">
        <v>4</v>
      </c>
      <c r="R33" s="156">
        <f>$AB$5</f>
        <v>1</v>
      </c>
      <c r="S33" s="165"/>
      <c r="T33" s="162">
        <f>$AC$5</f>
        <v>14</v>
      </c>
      <c r="U33" s="159"/>
      <c r="V33" s="157" t="s">
        <v>4</v>
      </c>
      <c r="W33" s="158">
        <f>$AE$5</f>
        <v>5</v>
      </c>
      <c r="X33" s="163"/>
      <c r="Y33" s="58"/>
      <c r="Z33" s="160">
        <f t="shared" si="2"/>
        <v>9</v>
      </c>
      <c r="AA33" s="161"/>
      <c r="AB33" s="45"/>
      <c r="AC33" s="153">
        <v>2</v>
      </c>
      <c r="AD33" s="46"/>
    </row>
    <row r="34" spans="2:30" ht="15.75">
      <c r="B34" s="128" t="str">
        <f>$B$6</f>
        <v>Gaal, Robin</v>
      </c>
      <c r="C34" s="102"/>
      <c r="D34" s="102"/>
      <c r="E34" s="102"/>
      <c r="F34" s="102"/>
      <c r="G34" s="129" t="str">
        <f>$G$6</f>
        <v>NSU Neckarsulm</v>
      </c>
      <c r="H34" s="102"/>
      <c r="I34" s="102"/>
      <c r="J34" s="102"/>
      <c r="K34" s="102"/>
      <c r="L34" s="102"/>
      <c r="M34" s="102"/>
      <c r="N34" s="102"/>
      <c r="O34" s="80"/>
      <c r="P34" s="132">
        <f>$Z$6</f>
        <v>4</v>
      </c>
      <c r="Q34" s="133" t="s">
        <v>4</v>
      </c>
      <c r="R34" s="132">
        <f>$AB$6</f>
        <v>1</v>
      </c>
      <c r="S34" s="134"/>
      <c r="T34" s="135">
        <f>$AC$6</f>
        <v>12</v>
      </c>
      <c r="U34" s="136"/>
      <c r="V34" s="133" t="s">
        <v>4</v>
      </c>
      <c r="W34" s="137">
        <f>$AE$6</f>
        <v>8</v>
      </c>
      <c r="X34" s="138"/>
      <c r="Y34" s="102"/>
      <c r="Z34" s="130">
        <f t="shared" si="2"/>
        <v>4</v>
      </c>
      <c r="AA34" s="131"/>
      <c r="AB34" s="45"/>
      <c r="AC34" s="153">
        <v>3</v>
      </c>
      <c r="AD34" s="46"/>
    </row>
    <row r="35" spans="2:30" ht="15.75">
      <c r="B35" s="128" t="str">
        <f>$B$9</f>
        <v>Miguel, Nico</v>
      </c>
      <c r="C35" s="102"/>
      <c r="D35" s="102"/>
      <c r="E35" s="102"/>
      <c r="F35" s="102"/>
      <c r="G35" s="129" t="str">
        <f>$G$9</f>
        <v>SPVGG Heinriet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2</v>
      </c>
      <c r="Q35" s="133" t="s">
        <v>4</v>
      </c>
      <c r="R35" s="132">
        <f>$AB$9</f>
        <v>3</v>
      </c>
      <c r="S35" s="134"/>
      <c r="T35" s="135">
        <f>$AC$9</f>
        <v>8</v>
      </c>
      <c r="U35" s="136"/>
      <c r="V35" s="133" t="s">
        <v>4</v>
      </c>
      <c r="W35" s="137">
        <f>$AE$9</f>
        <v>9</v>
      </c>
      <c r="X35" s="138"/>
      <c r="Y35" s="102"/>
      <c r="Z35" s="130">
        <f t="shared" si="2"/>
        <v>-1</v>
      </c>
      <c r="AA35" s="131"/>
      <c r="AB35" s="45"/>
      <c r="AC35" s="153">
        <v>4</v>
      </c>
      <c r="AD35" s="46"/>
    </row>
    <row r="36" spans="2:30" ht="15.75">
      <c r="B36" s="128" t="str">
        <f>$B$8</f>
        <v>Kniel, Jan</v>
      </c>
      <c r="C36" s="102"/>
      <c r="D36" s="102"/>
      <c r="E36" s="82"/>
      <c r="F36" s="102"/>
      <c r="G36" s="129" t="str">
        <f>$G$8</f>
        <v>SPVGG Oedheim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1</v>
      </c>
      <c r="Q36" s="133" t="s">
        <v>4</v>
      </c>
      <c r="R36" s="132">
        <f>$AB$8</f>
        <v>4</v>
      </c>
      <c r="S36" s="134"/>
      <c r="T36" s="135">
        <f>$AC$8</f>
        <v>4</v>
      </c>
      <c r="U36" s="136"/>
      <c r="V36" s="133" t="s">
        <v>4</v>
      </c>
      <c r="W36" s="137">
        <f>$AE$8</f>
        <v>12</v>
      </c>
      <c r="X36" s="138"/>
      <c r="Y36" s="102"/>
      <c r="Z36" s="130">
        <f t="shared" si="2"/>
        <v>-8</v>
      </c>
      <c r="AA36" s="131"/>
      <c r="AB36" s="45"/>
      <c r="AC36" s="153">
        <v>5</v>
      </c>
      <c r="AD36" s="46"/>
    </row>
    <row r="37" spans="2:30" ht="16.5" thickBot="1">
      <c r="B37" s="124" t="str">
        <f>$B$7</f>
        <v>Bagci, Fathi</v>
      </c>
      <c r="C37" s="67"/>
      <c r="D37" s="67"/>
      <c r="E37" s="67"/>
      <c r="F37" s="67"/>
      <c r="G37" s="125" t="str">
        <f>$G$7</f>
        <v>TG Offenau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5</v>
      </c>
      <c r="S37" s="141"/>
      <c r="T37" s="142">
        <f>$AC$7</f>
        <v>0</v>
      </c>
      <c r="U37" s="143"/>
      <c r="V37" s="140" t="s">
        <v>4</v>
      </c>
      <c r="W37" s="144">
        <f>$AE$7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52</v>
      </c>
      <c r="U38" s="148"/>
      <c r="V38" s="140" t="s">
        <v>4</v>
      </c>
      <c r="W38" s="148">
        <f>SUM(W32:W37)</f>
        <v>52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:CA38"/>
  <sheetViews>
    <sheetView workbookViewId="0" topLeftCell="A2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37" t="s">
        <v>27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6" t="s">
        <v>30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7" t="s">
        <v>106</v>
      </c>
      <c r="C4" s="4"/>
      <c r="D4" s="4"/>
      <c r="E4" s="171"/>
      <c r="F4" s="41"/>
      <c r="G4" s="210" t="s">
        <v>69</v>
      </c>
      <c r="H4" s="213"/>
      <c r="I4" s="214"/>
      <c r="J4" s="215"/>
      <c r="K4" s="6">
        <f>+H25</f>
        <v>3</v>
      </c>
      <c r="L4" s="3" t="s">
        <v>4</v>
      </c>
      <c r="M4" s="9">
        <f>+J25</f>
        <v>1</v>
      </c>
      <c r="N4" s="6">
        <f>+AF19</f>
        <v>3</v>
      </c>
      <c r="O4" s="3" t="s">
        <v>4</v>
      </c>
      <c r="P4" s="9">
        <f>+AH19</f>
        <v>0</v>
      </c>
      <c r="Q4" s="6">
        <f>+H19</f>
        <v>0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1</v>
      </c>
      <c r="AF4" s="242"/>
      <c r="AG4" s="243"/>
      <c r="AH4" s="244"/>
    </row>
    <row r="5" spans="1:34" ht="15.75">
      <c r="A5" s="174">
        <v>2</v>
      </c>
      <c r="B5" s="207" t="s">
        <v>107</v>
      </c>
      <c r="C5" s="4"/>
      <c r="D5" s="4"/>
      <c r="E5" s="81"/>
      <c r="F5" s="41"/>
      <c r="G5" s="210" t="s">
        <v>55</v>
      </c>
      <c r="H5" s="42">
        <f>+M4</f>
        <v>1</v>
      </c>
      <c r="I5" s="3" t="s">
        <v>4</v>
      </c>
      <c r="J5" s="43">
        <f>+K4</f>
        <v>3</v>
      </c>
      <c r="K5" s="216"/>
      <c r="L5" s="217"/>
      <c r="M5" s="218"/>
      <c r="N5" s="6">
        <f>+H20</f>
        <v>3</v>
      </c>
      <c r="O5" s="3" t="s">
        <v>4</v>
      </c>
      <c r="P5" s="9">
        <f>+J20</f>
        <v>0</v>
      </c>
      <c r="Q5" s="6">
        <f>+AF14</f>
        <v>0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3</v>
      </c>
      <c r="AA5" s="3" t="s">
        <v>4</v>
      </c>
      <c r="AB5" s="9">
        <f t="shared" si="1"/>
        <v>1</v>
      </c>
      <c r="AC5" s="10">
        <f>SUM(H14,J25,AF18,H20,AF14)</f>
        <v>10</v>
      </c>
      <c r="AD5" s="3" t="s">
        <v>4</v>
      </c>
      <c r="AE5" s="10">
        <f>SUM(J14,H25,AH18,J20,AH14)</f>
        <v>3</v>
      </c>
      <c r="AF5" s="242"/>
      <c r="AG5" s="243"/>
      <c r="AH5" s="244"/>
    </row>
    <row r="6" spans="1:34" ht="15.75">
      <c r="A6" s="174">
        <v>3</v>
      </c>
      <c r="B6" s="207" t="s">
        <v>124</v>
      </c>
      <c r="C6" s="4"/>
      <c r="D6" s="4"/>
      <c r="E6" s="81"/>
      <c r="F6" s="41"/>
      <c r="G6" s="210" t="s">
        <v>44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6"/>
      <c r="O6" s="214"/>
      <c r="P6" s="219"/>
      <c r="Q6" s="6">
        <f>+H15</f>
        <v>0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2</v>
      </c>
      <c r="W6" s="6">
        <f>+AF13</f>
        <v>3</v>
      </c>
      <c r="X6" s="3" t="s">
        <v>4</v>
      </c>
      <c r="Y6" s="10">
        <f>+AH13</f>
        <v>1</v>
      </c>
      <c r="Z6" s="8">
        <f t="shared" si="0"/>
        <v>2</v>
      </c>
      <c r="AA6" s="3" t="s">
        <v>4</v>
      </c>
      <c r="AB6" s="9">
        <f t="shared" si="1"/>
        <v>2</v>
      </c>
      <c r="AC6" s="10">
        <f>SUM(H15,H24,AH19,J20,AF13)</f>
        <v>6</v>
      </c>
      <c r="AD6" s="3" t="s">
        <v>4</v>
      </c>
      <c r="AE6" s="10">
        <f>SUM(J15,J24,AF19,H20,AH13)</f>
        <v>9</v>
      </c>
      <c r="AF6" s="242"/>
      <c r="AG6" s="243"/>
      <c r="AH6" s="244"/>
    </row>
    <row r="7" spans="1:34" ht="15.75">
      <c r="A7" s="174">
        <v>4</v>
      </c>
      <c r="B7" s="207"/>
      <c r="C7" s="4"/>
      <c r="D7" s="4"/>
      <c r="E7" s="81"/>
      <c r="F7" s="41"/>
      <c r="G7" s="210"/>
      <c r="H7" s="42">
        <f>+S4</f>
        <v>0</v>
      </c>
      <c r="I7" s="3" t="s">
        <v>4</v>
      </c>
      <c r="J7" s="43">
        <f>+Q4</f>
        <v>0</v>
      </c>
      <c r="K7" s="42">
        <f>+S5</f>
        <v>0</v>
      </c>
      <c r="L7" s="4" t="s">
        <v>4</v>
      </c>
      <c r="M7" s="43">
        <f>+Q5</f>
        <v>0</v>
      </c>
      <c r="N7" s="42">
        <f>+S6</f>
        <v>0</v>
      </c>
      <c r="O7" s="3" t="s">
        <v>4</v>
      </c>
      <c r="P7" s="9">
        <f>+Q6</f>
        <v>0</v>
      </c>
      <c r="Q7" s="220"/>
      <c r="R7" s="214"/>
      <c r="S7" s="215"/>
      <c r="T7" s="6">
        <f>+AF20</f>
        <v>0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0</v>
      </c>
      <c r="AA7" s="3" t="s">
        <v>4</v>
      </c>
      <c r="AB7" s="9">
        <f t="shared" si="1"/>
        <v>0</v>
      </c>
      <c r="AC7" s="10">
        <f>SUM(J15,H23,AF20,J19,AH14)</f>
        <v>0</v>
      </c>
      <c r="AD7" s="3" t="s">
        <v>4</v>
      </c>
      <c r="AE7" s="10">
        <f>SUM(H15,J23,AH20,H19,AF14)</f>
        <v>0</v>
      </c>
      <c r="AF7" s="242"/>
      <c r="AG7" s="243"/>
      <c r="AH7" s="244"/>
    </row>
    <row r="8" spans="1:34" ht="15.75">
      <c r="A8" s="175">
        <v>5</v>
      </c>
      <c r="B8" s="208" t="s">
        <v>125</v>
      </c>
      <c r="C8" s="1"/>
      <c r="D8" s="25"/>
      <c r="E8" s="81"/>
      <c r="F8" s="151"/>
      <c r="G8" s="211" t="s">
        <v>87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2</v>
      </c>
      <c r="O8" s="3" t="s">
        <v>4</v>
      </c>
      <c r="P8" s="2">
        <f>+T6</f>
        <v>3</v>
      </c>
      <c r="Q8" s="1">
        <f>+V7</f>
        <v>0</v>
      </c>
      <c r="R8" s="5" t="s">
        <v>4</v>
      </c>
      <c r="S8" s="1">
        <f>+T7</f>
        <v>0</v>
      </c>
      <c r="T8" s="221"/>
      <c r="U8" s="222"/>
      <c r="V8" s="222"/>
      <c r="W8" s="6">
        <f>+H18</f>
        <v>3</v>
      </c>
      <c r="X8" s="3" t="s">
        <v>4</v>
      </c>
      <c r="Y8" s="7">
        <f>+J18</f>
        <v>2</v>
      </c>
      <c r="Z8" s="8">
        <f t="shared" si="0"/>
        <v>1</v>
      </c>
      <c r="AA8" s="3" t="s">
        <v>4</v>
      </c>
      <c r="AB8" s="9">
        <f t="shared" si="1"/>
        <v>3</v>
      </c>
      <c r="AC8" s="10">
        <f>SUM(J14,J24,AH20,H18,AH15)</f>
        <v>5</v>
      </c>
      <c r="AD8" s="3" t="s">
        <v>4</v>
      </c>
      <c r="AE8" s="9">
        <f>SUM(H14,H24,AF20,J18,AF15)</f>
        <v>11</v>
      </c>
      <c r="AF8" s="242"/>
      <c r="AG8" s="243"/>
      <c r="AH8" s="244"/>
    </row>
    <row r="9" spans="1:34" ht="15.75" customHeight="1" thickBot="1">
      <c r="A9" s="176">
        <v>6</v>
      </c>
      <c r="B9" s="209" t="s">
        <v>126</v>
      </c>
      <c r="C9" s="11"/>
      <c r="D9" s="11"/>
      <c r="E9" s="172"/>
      <c r="F9" s="12"/>
      <c r="G9" s="212" t="s">
        <v>40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1</v>
      </c>
      <c r="O9" s="14" t="s">
        <v>4</v>
      </c>
      <c r="P9" s="16">
        <f>+W6</f>
        <v>3</v>
      </c>
      <c r="Q9" s="17">
        <f>+Y7</f>
        <v>0</v>
      </c>
      <c r="R9" s="14" t="s">
        <v>4</v>
      </c>
      <c r="S9" s="18">
        <f>+W7</f>
        <v>0</v>
      </c>
      <c r="T9" s="17">
        <f>+Y8</f>
        <v>2</v>
      </c>
      <c r="U9" s="14" t="s">
        <v>4</v>
      </c>
      <c r="V9" s="16">
        <f>+W8</f>
        <v>3</v>
      </c>
      <c r="W9" s="223"/>
      <c r="X9" s="224"/>
      <c r="Y9" s="225"/>
      <c r="Z9" s="19">
        <f t="shared" si="0"/>
        <v>0</v>
      </c>
      <c r="AA9" s="14" t="s">
        <v>4</v>
      </c>
      <c r="AB9" s="16">
        <f t="shared" si="1"/>
        <v>4</v>
      </c>
      <c r="AC9" s="18">
        <f>SUM(J13,J23,AH18,J18,AH13)</f>
        <v>3</v>
      </c>
      <c r="AD9" s="14" t="s">
        <v>4</v>
      </c>
      <c r="AE9" s="18">
        <f>SUM(H13,H23,AF18,H18,AF13)</f>
        <v>12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36</v>
      </c>
      <c r="AD10" s="170"/>
      <c r="AE10" s="170">
        <f>SUM(AE4:AE9)</f>
        <v>36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Staiger, Louis</v>
      </c>
      <c r="F13" s="49" t="s">
        <v>6</v>
      </c>
      <c r="G13" s="50" t="str">
        <f>+B9</f>
        <v>Feirabend, Paul</v>
      </c>
      <c r="H13" s="226">
        <v>3</v>
      </c>
      <c r="I13" s="51" t="s">
        <v>4</v>
      </c>
      <c r="J13" s="228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Hoffmann, Tom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Feirabend, Paul</v>
      </c>
      <c r="Y13" s="52"/>
      <c r="Z13" s="72"/>
      <c r="AA13" s="48"/>
      <c r="AB13" s="48"/>
      <c r="AC13" s="48"/>
      <c r="AD13" s="48"/>
      <c r="AE13" s="48"/>
      <c r="AF13" s="230">
        <v>3</v>
      </c>
      <c r="AG13" s="60" t="s">
        <v>4</v>
      </c>
      <c r="AH13" s="228">
        <v>1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Herrmann, Christian</v>
      </c>
      <c r="F14" s="56" t="s">
        <v>6</v>
      </c>
      <c r="G14" s="43" t="str">
        <f>+B8</f>
        <v>Lehmann, Felix</v>
      </c>
      <c r="H14" s="226">
        <v>3</v>
      </c>
      <c r="I14" s="51" t="s">
        <v>4</v>
      </c>
      <c r="J14" s="228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Herrmann, Christian</v>
      </c>
      <c r="Q14" s="58"/>
      <c r="R14" s="59"/>
      <c r="S14" s="59"/>
      <c r="T14" s="59"/>
      <c r="U14" s="59"/>
      <c r="V14" s="59"/>
      <c r="W14" s="57" t="s">
        <v>6</v>
      </c>
      <c r="X14" s="74">
        <f>+B7</f>
        <v>0</v>
      </c>
      <c r="Y14" s="58"/>
      <c r="Z14" s="75"/>
      <c r="AA14" s="42"/>
      <c r="AB14" s="42"/>
      <c r="AC14" s="42"/>
      <c r="AD14" s="42"/>
      <c r="AE14" s="42"/>
      <c r="AF14" s="231"/>
      <c r="AG14" s="76" t="s">
        <v>4</v>
      </c>
      <c r="AH14" s="232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Hoffmann, Tom</v>
      </c>
      <c r="F15" s="62" t="s">
        <v>6</v>
      </c>
      <c r="G15" s="63">
        <f>+B7</f>
        <v>0</v>
      </c>
      <c r="H15" s="227"/>
      <c r="I15" s="64" t="s">
        <v>4</v>
      </c>
      <c r="J15" s="229"/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Staiger, Louis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Lehmann, Felix</v>
      </c>
      <c r="Y15" s="93"/>
      <c r="Z15" s="93"/>
      <c r="AA15" s="93"/>
      <c r="AB15" s="93"/>
      <c r="AC15" s="93"/>
      <c r="AD15" s="93"/>
      <c r="AE15" s="91"/>
      <c r="AF15" s="227">
        <v>3</v>
      </c>
      <c r="AG15" s="64" t="s">
        <v>4</v>
      </c>
      <c r="AH15" s="229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Lehmann, Felix</v>
      </c>
      <c r="F18" s="54" t="s">
        <v>6</v>
      </c>
      <c r="G18" s="48" t="str">
        <f>+B9</f>
        <v>Feirabend, Paul</v>
      </c>
      <c r="H18" s="230">
        <v>3</v>
      </c>
      <c r="I18" s="51" t="s">
        <v>4</v>
      </c>
      <c r="J18" s="234">
        <v>2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Herrmann, Christian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Feirabend, Paul</v>
      </c>
      <c r="Y18" s="22"/>
      <c r="Z18" s="114"/>
      <c r="AA18" s="114"/>
      <c r="AB18" s="114"/>
      <c r="AC18" s="114"/>
      <c r="AD18" s="114"/>
      <c r="AE18" s="114"/>
      <c r="AF18" s="236">
        <v>3</v>
      </c>
      <c r="AG18" s="85" t="s">
        <v>4</v>
      </c>
      <c r="AH18" s="232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Staiger, Louis</v>
      </c>
      <c r="F19" s="57" t="s">
        <v>6</v>
      </c>
      <c r="G19" s="42">
        <f>+B7</f>
        <v>0</v>
      </c>
      <c r="H19" s="230"/>
      <c r="I19" s="60" t="s">
        <v>4</v>
      </c>
      <c r="J19" s="228"/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Staiger, Louis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Hoffmann, Tom</v>
      </c>
      <c r="Y19" s="58"/>
      <c r="Z19" s="59"/>
      <c r="AA19" s="42"/>
      <c r="AB19" s="42"/>
      <c r="AC19" s="42"/>
      <c r="AD19" s="42"/>
      <c r="AE19" s="42"/>
      <c r="AF19" s="230">
        <v>3</v>
      </c>
      <c r="AG19" s="51" t="s">
        <v>4</v>
      </c>
      <c r="AH19" s="228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Herrmann, Christian</v>
      </c>
      <c r="F20" s="66" t="s">
        <v>6</v>
      </c>
      <c r="G20" s="61" t="str">
        <f>+B6</f>
        <v>Hoffmann, Tom</v>
      </c>
      <c r="H20" s="233">
        <v>3</v>
      </c>
      <c r="I20" s="69" t="s">
        <v>4</v>
      </c>
      <c r="J20" s="235">
        <v>0</v>
      </c>
      <c r="K20" s="22"/>
      <c r="L20" s="22"/>
      <c r="M20" s="196">
        <v>4</v>
      </c>
      <c r="N20" s="197" t="s">
        <v>6</v>
      </c>
      <c r="O20" s="198">
        <v>5</v>
      </c>
      <c r="P20" s="94">
        <f>+B7</f>
        <v>0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Lehmann, Felix</v>
      </c>
      <c r="Y20" s="67"/>
      <c r="Z20" s="68"/>
      <c r="AA20" s="61"/>
      <c r="AB20" s="61"/>
      <c r="AC20" s="61"/>
      <c r="AD20" s="61"/>
      <c r="AE20" s="61"/>
      <c r="AF20" s="233"/>
      <c r="AG20" s="79" t="s">
        <v>4</v>
      </c>
      <c r="AH20" s="235"/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>
        <f>+B7</f>
        <v>0</v>
      </c>
      <c r="F23" s="49" t="s">
        <v>6</v>
      </c>
      <c r="G23" s="50" t="str">
        <f>+B9</f>
        <v>Feirabend, Paul</v>
      </c>
      <c r="H23" s="226"/>
      <c r="I23" s="51" t="s">
        <v>4</v>
      </c>
      <c r="J23" s="228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Hoffmann, Tom</v>
      </c>
      <c r="F24" s="56" t="s">
        <v>6</v>
      </c>
      <c r="G24" s="43" t="str">
        <f>+B8</f>
        <v>Lehmann, Felix</v>
      </c>
      <c r="H24" s="226">
        <v>3</v>
      </c>
      <c r="I24" s="51" t="s">
        <v>4</v>
      </c>
      <c r="J24" s="228">
        <v>2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Staiger, Louis</v>
      </c>
      <c r="F25" s="95" t="s">
        <v>6</v>
      </c>
      <c r="G25" s="93" t="str">
        <f>+B5</f>
        <v>Herrmann, Christian</v>
      </c>
      <c r="H25" s="233">
        <v>3</v>
      </c>
      <c r="I25" s="79" t="s">
        <v>4</v>
      </c>
      <c r="J25" s="235">
        <v>1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Staiger, Louis</v>
      </c>
      <c r="C32" s="102"/>
      <c r="D32" s="102"/>
      <c r="E32" s="102"/>
      <c r="F32" s="102"/>
      <c r="G32" s="129" t="str">
        <f>$G$4</f>
        <v>SV Frauenzimmern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1</v>
      </c>
      <c r="X32" s="138"/>
      <c r="Y32" s="102"/>
      <c r="Z32" s="130">
        <f aca="true" t="shared" si="2" ref="Z32:Z37">SUM(T32-W32)</f>
        <v>11</v>
      </c>
      <c r="AA32" s="131"/>
      <c r="AB32" s="45"/>
      <c r="AC32" s="153">
        <v>1</v>
      </c>
      <c r="AD32" s="46"/>
    </row>
    <row r="33" spans="2:30" ht="15.75">
      <c r="B33" s="154" t="str">
        <f>$B$5</f>
        <v>Herrmann, Christian</v>
      </c>
      <c r="C33" s="58"/>
      <c r="D33" s="58"/>
      <c r="E33" s="58"/>
      <c r="F33" s="58"/>
      <c r="G33" s="155" t="str">
        <f>$G$5</f>
        <v>TSV Güglingen</v>
      </c>
      <c r="H33" s="58"/>
      <c r="I33" s="58"/>
      <c r="J33" s="58"/>
      <c r="K33" s="58"/>
      <c r="L33" s="58"/>
      <c r="M33" s="58"/>
      <c r="N33" s="58"/>
      <c r="O33" s="164"/>
      <c r="P33" s="156">
        <f>$Z$5</f>
        <v>3</v>
      </c>
      <c r="Q33" s="157" t="s">
        <v>4</v>
      </c>
      <c r="R33" s="156">
        <f>$AB$5</f>
        <v>1</v>
      </c>
      <c r="S33" s="165"/>
      <c r="T33" s="162">
        <f>$AC$5</f>
        <v>10</v>
      </c>
      <c r="U33" s="159"/>
      <c r="V33" s="157" t="s">
        <v>4</v>
      </c>
      <c r="W33" s="158">
        <f>$AE$5</f>
        <v>3</v>
      </c>
      <c r="X33" s="163"/>
      <c r="Y33" s="58"/>
      <c r="Z33" s="160">
        <f t="shared" si="2"/>
        <v>7</v>
      </c>
      <c r="AA33" s="161"/>
      <c r="AB33" s="45"/>
      <c r="AC33" s="153">
        <v>2</v>
      </c>
      <c r="AD33" s="46"/>
    </row>
    <row r="34" spans="2:30" ht="15.75">
      <c r="B34" s="128" t="str">
        <f>$B$6</f>
        <v>Hoffmann, Tom</v>
      </c>
      <c r="C34" s="102"/>
      <c r="D34" s="102"/>
      <c r="E34" s="102"/>
      <c r="F34" s="102"/>
      <c r="G34" s="129" t="str">
        <f>$G$6</f>
        <v>TG Offenau</v>
      </c>
      <c r="H34" s="102"/>
      <c r="I34" s="102"/>
      <c r="J34" s="102"/>
      <c r="K34" s="102"/>
      <c r="L34" s="102"/>
      <c r="M34" s="102"/>
      <c r="N34" s="102"/>
      <c r="O34" s="80"/>
      <c r="P34" s="132">
        <f>$Z$6</f>
        <v>2</v>
      </c>
      <c r="Q34" s="133" t="s">
        <v>4</v>
      </c>
      <c r="R34" s="132">
        <f>$AB$6</f>
        <v>2</v>
      </c>
      <c r="S34" s="134"/>
      <c r="T34" s="135">
        <f>$AC$6</f>
        <v>6</v>
      </c>
      <c r="U34" s="136"/>
      <c r="V34" s="133" t="s">
        <v>4</v>
      </c>
      <c r="W34" s="137">
        <f>$AE$6</f>
        <v>9</v>
      </c>
      <c r="X34" s="138"/>
      <c r="Y34" s="102"/>
      <c r="Z34" s="130">
        <f t="shared" si="2"/>
        <v>-3</v>
      </c>
      <c r="AA34" s="131"/>
      <c r="AB34" s="45"/>
      <c r="AC34" s="153">
        <v>3</v>
      </c>
      <c r="AD34" s="46"/>
    </row>
    <row r="35" spans="2:30" ht="15.75">
      <c r="B35" s="128" t="str">
        <f>$B$8</f>
        <v>Lehmann, Felix</v>
      </c>
      <c r="C35" s="102"/>
      <c r="D35" s="102"/>
      <c r="E35" s="82"/>
      <c r="F35" s="102"/>
      <c r="G35" s="129" t="str">
        <f>$G$8</f>
        <v>TSV Nordheim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1</v>
      </c>
      <c r="Q35" s="133" t="s">
        <v>4</v>
      </c>
      <c r="R35" s="132">
        <f>$AB$8</f>
        <v>3</v>
      </c>
      <c r="S35" s="134"/>
      <c r="T35" s="135">
        <f>$AC$8</f>
        <v>5</v>
      </c>
      <c r="U35" s="136"/>
      <c r="V35" s="133" t="s">
        <v>4</v>
      </c>
      <c r="W35" s="137">
        <f>$AE$8</f>
        <v>11</v>
      </c>
      <c r="X35" s="138"/>
      <c r="Y35" s="102"/>
      <c r="Z35" s="130">
        <f t="shared" si="2"/>
        <v>-6</v>
      </c>
      <c r="AA35" s="131"/>
      <c r="AB35" s="45"/>
      <c r="AC35" s="153">
        <v>4</v>
      </c>
      <c r="AD35" s="46"/>
    </row>
    <row r="36" spans="2:30" ht="15.75">
      <c r="B36" s="128">
        <f>$B$7</f>
        <v>0</v>
      </c>
      <c r="C36" s="102"/>
      <c r="D36" s="102"/>
      <c r="E36" s="102"/>
      <c r="F36" s="102"/>
      <c r="G36" s="129">
        <f>$G$7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0</v>
      </c>
      <c r="Q36" s="133" t="s">
        <v>4</v>
      </c>
      <c r="R36" s="132">
        <f>$AB$7</f>
        <v>0</v>
      </c>
      <c r="S36" s="134"/>
      <c r="T36" s="135">
        <f>$AC$7</f>
        <v>0</v>
      </c>
      <c r="U36" s="136"/>
      <c r="V36" s="133" t="s">
        <v>4</v>
      </c>
      <c r="W36" s="137">
        <f>$AE$7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$B$9</f>
        <v>Feirabend, Paul</v>
      </c>
      <c r="C37" s="67"/>
      <c r="D37" s="67"/>
      <c r="E37" s="67"/>
      <c r="F37" s="67"/>
      <c r="G37" s="125" t="str">
        <f>$G$9</f>
        <v>TGV E. Beilstein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4</v>
      </c>
      <c r="S37" s="141"/>
      <c r="T37" s="142">
        <f>$AC$9</f>
        <v>3</v>
      </c>
      <c r="U37" s="143"/>
      <c r="V37" s="140" t="s">
        <v>4</v>
      </c>
      <c r="W37" s="144">
        <f>$AE$9</f>
        <v>12</v>
      </c>
      <c r="X37" s="145"/>
      <c r="Y37" s="67"/>
      <c r="Z37" s="126">
        <f t="shared" si="2"/>
        <v>-9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36</v>
      </c>
      <c r="U38" s="148"/>
      <c r="V38" s="140" t="s">
        <v>4</v>
      </c>
      <c r="W38" s="148">
        <f>SUM(W32:W37)</f>
        <v>36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A1:CA38"/>
  <sheetViews>
    <sheetView workbookViewId="0" topLeftCell="A2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37" t="s">
        <v>27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6" t="s">
        <v>31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7" t="s">
        <v>108</v>
      </c>
      <c r="C4" s="4"/>
      <c r="D4" s="4"/>
      <c r="E4" s="171"/>
      <c r="F4" s="41"/>
      <c r="G4" s="210" t="s">
        <v>35</v>
      </c>
      <c r="H4" s="213"/>
      <c r="I4" s="214"/>
      <c r="J4" s="215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1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1</v>
      </c>
      <c r="AF4" s="242"/>
      <c r="AG4" s="243"/>
      <c r="AH4" s="244"/>
    </row>
    <row r="5" spans="1:34" ht="15.75">
      <c r="A5" s="174">
        <v>2</v>
      </c>
      <c r="B5" s="207" t="s">
        <v>109</v>
      </c>
      <c r="C5" s="4"/>
      <c r="D5" s="4"/>
      <c r="E5" s="81"/>
      <c r="F5" s="41"/>
      <c r="G5" s="210" t="s">
        <v>48</v>
      </c>
      <c r="H5" s="42">
        <f>+M4</f>
        <v>0</v>
      </c>
      <c r="I5" s="3" t="s">
        <v>4</v>
      </c>
      <c r="J5" s="43">
        <f>+K4</f>
        <v>3</v>
      </c>
      <c r="K5" s="216"/>
      <c r="L5" s="217"/>
      <c r="M5" s="218"/>
      <c r="N5" s="6">
        <f>+H20</f>
        <v>3</v>
      </c>
      <c r="O5" s="3" t="s">
        <v>4</v>
      </c>
      <c r="P5" s="9">
        <f>+J20</f>
        <v>1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1</v>
      </c>
      <c r="X5" s="3" t="s">
        <v>4</v>
      </c>
      <c r="Y5" s="10">
        <f>+AH18</f>
        <v>3</v>
      </c>
      <c r="Z5" s="8">
        <f t="shared" si="0"/>
        <v>3</v>
      </c>
      <c r="AA5" s="3" t="s">
        <v>4</v>
      </c>
      <c r="AB5" s="9">
        <f t="shared" si="1"/>
        <v>2</v>
      </c>
      <c r="AC5" s="10">
        <f>SUM(H14,J25,AF18,H20,AF14)</f>
        <v>10</v>
      </c>
      <c r="AD5" s="3" t="s">
        <v>4</v>
      </c>
      <c r="AE5" s="10">
        <f>SUM(J14,H25,AH18,J20,AH14)</f>
        <v>7</v>
      </c>
      <c r="AF5" s="242"/>
      <c r="AG5" s="243"/>
      <c r="AH5" s="244"/>
    </row>
    <row r="6" spans="1:34" ht="15.75">
      <c r="A6" s="174">
        <v>3</v>
      </c>
      <c r="B6" s="207" t="s">
        <v>127</v>
      </c>
      <c r="C6" s="4"/>
      <c r="D6" s="4"/>
      <c r="E6" s="81"/>
      <c r="F6" s="41"/>
      <c r="G6" s="210" t="s">
        <v>44</v>
      </c>
      <c r="H6" s="42">
        <f>+P4</f>
        <v>1</v>
      </c>
      <c r="I6" s="3" t="s">
        <v>4</v>
      </c>
      <c r="J6" s="43">
        <f>+N4</f>
        <v>3</v>
      </c>
      <c r="K6" s="42">
        <f>+P5</f>
        <v>1</v>
      </c>
      <c r="L6" s="4" t="s">
        <v>4</v>
      </c>
      <c r="M6" s="43">
        <f>+N5</f>
        <v>3</v>
      </c>
      <c r="N6" s="216"/>
      <c r="O6" s="214"/>
      <c r="P6" s="219"/>
      <c r="Q6" s="6">
        <f>+H15</f>
        <v>3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0</v>
      </c>
      <c r="W6" s="6">
        <f>+AF13</f>
        <v>2</v>
      </c>
      <c r="X6" s="3" t="s">
        <v>4</v>
      </c>
      <c r="Y6" s="10">
        <f>+AH13</f>
        <v>3</v>
      </c>
      <c r="Z6" s="8">
        <f t="shared" si="0"/>
        <v>2</v>
      </c>
      <c r="AA6" s="3" t="s">
        <v>4</v>
      </c>
      <c r="AB6" s="9">
        <f t="shared" si="1"/>
        <v>3</v>
      </c>
      <c r="AC6" s="10">
        <f>SUM(H15,H24,AH19,J20,AF13)</f>
        <v>10</v>
      </c>
      <c r="AD6" s="3" t="s">
        <v>4</v>
      </c>
      <c r="AE6" s="10">
        <f>SUM(J15,J24,AF19,H20,AH13)</f>
        <v>9</v>
      </c>
      <c r="AF6" s="242"/>
      <c r="AG6" s="243"/>
      <c r="AH6" s="244"/>
    </row>
    <row r="7" spans="1:34" ht="15.75">
      <c r="A7" s="174">
        <v>4</v>
      </c>
      <c r="B7" s="207" t="s">
        <v>128</v>
      </c>
      <c r="C7" s="4"/>
      <c r="D7" s="4"/>
      <c r="E7" s="81"/>
      <c r="F7" s="41"/>
      <c r="G7" s="210" t="s">
        <v>91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3</v>
      </c>
      <c r="Q7" s="220"/>
      <c r="R7" s="214"/>
      <c r="S7" s="215"/>
      <c r="T7" s="6">
        <f>+AF20</f>
        <v>3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1</v>
      </c>
      <c r="AA7" s="3" t="s">
        <v>4</v>
      </c>
      <c r="AB7" s="9">
        <f t="shared" si="1"/>
        <v>4</v>
      </c>
      <c r="AC7" s="10">
        <f>SUM(J15,H23,AF20,J19,AH14)</f>
        <v>3</v>
      </c>
      <c r="AD7" s="3" t="s">
        <v>4</v>
      </c>
      <c r="AE7" s="10">
        <f>SUM(H15,J23,AH20,H19,AF14)</f>
        <v>12</v>
      </c>
      <c r="AF7" s="242"/>
      <c r="AG7" s="243"/>
      <c r="AH7" s="244"/>
    </row>
    <row r="8" spans="1:34" ht="15.75">
      <c r="A8" s="175">
        <v>5</v>
      </c>
      <c r="B8" s="208" t="s">
        <v>129</v>
      </c>
      <c r="C8" s="1"/>
      <c r="D8" s="25"/>
      <c r="E8" s="81"/>
      <c r="F8" s="151"/>
      <c r="G8" s="211" t="s">
        <v>130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3</v>
      </c>
      <c r="Q8" s="1">
        <f>+V7</f>
        <v>0</v>
      </c>
      <c r="R8" s="5" t="s">
        <v>4</v>
      </c>
      <c r="S8" s="1">
        <f>+T7</f>
        <v>3</v>
      </c>
      <c r="T8" s="221"/>
      <c r="U8" s="222"/>
      <c r="V8" s="222"/>
      <c r="W8" s="6">
        <f>+H18</f>
        <v>0</v>
      </c>
      <c r="X8" s="3" t="s">
        <v>4</v>
      </c>
      <c r="Y8" s="7">
        <f>+J18</f>
        <v>3</v>
      </c>
      <c r="Z8" s="8">
        <f t="shared" si="0"/>
        <v>0</v>
      </c>
      <c r="AA8" s="3" t="s">
        <v>4</v>
      </c>
      <c r="AB8" s="9">
        <f t="shared" si="1"/>
        <v>5</v>
      </c>
      <c r="AC8" s="10">
        <f>SUM(J14,J24,AH20,H18,AH15)</f>
        <v>0</v>
      </c>
      <c r="AD8" s="3" t="s">
        <v>4</v>
      </c>
      <c r="AE8" s="9">
        <f>SUM(H14,H24,AF20,J18,AF15)</f>
        <v>15</v>
      </c>
      <c r="AF8" s="242"/>
      <c r="AG8" s="243"/>
      <c r="AH8" s="244"/>
    </row>
    <row r="9" spans="1:34" ht="15.75" customHeight="1" thickBot="1">
      <c r="A9" s="176">
        <v>6</v>
      </c>
      <c r="B9" s="209" t="s">
        <v>131</v>
      </c>
      <c r="C9" s="11"/>
      <c r="D9" s="11"/>
      <c r="E9" s="172"/>
      <c r="F9" s="12"/>
      <c r="G9" s="212" t="s">
        <v>132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1</v>
      </c>
      <c r="N9" s="13">
        <f>+Y6</f>
        <v>3</v>
      </c>
      <c r="O9" s="14" t="s">
        <v>4</v>
      </c>
      <c r="P9" s="16">
        <f>+W6</f>
        <v>2</v>
      </c>
      <c r="Q9" s="17">
        <f>+Y7</f>
        <v>3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0</v>
      </c>
      <c r="W9" s="223"/>
      <c r="X9" s="224"/>
      <c r="Y9" s="225"/>
      <c r="Z9" s="19">
        <f t="shared" si="0"/>
        <v>4</v>
      </c>
      <c r="AA9" s="14" t="s">
        <v>4</v>
      </c>
      <c r="AB9" s="16">
        <f t="shared" si="1"/>
        <v>1</v>
      </c>
      <c r="AC9" s="18">
        <f>SUM(J13,J23,AH18,J18,AH13)</f>
        <v>12</v>
      </c>
      <c r="AD9" s="14" t="s">
        <v>4</v>
      </c>
      <c r="AE9" s="18">
        <f>SUM(H13,H23,AF18,H18,AF13)</f>
        <v>6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50</v>
      </c>
      <c r="AD10" s="170"/>
      <c r="AE10" s="170">
        <f>SUM(AE4:AE9)</f>
        <v>50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Seidler, Felix</v>
      </c>
      <c r="F13" s="49" t="s">
        <v>6</v>
      </c>
      <c r="G13" s="50" t="str">
        <f>+B9</f>
        <v>Heim, Michael</v>
      </c>
      <c r="H13" s="226">
        <v>3</v>
      </c>
      <c r="I13" s="51" t="s">
        <v>4</v>
      </c>
      <c r="J13" s="228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Renner, Joshua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Heim, Michael</v>
      </c>
      <c r="Y13" s="52"/>
      <c r="Z13" s="72"/>
      <c r="AA13" s="48"/>
      <c r="AB13" s="48"/>
      <c r="AC13" s="48"/>
      <c r="AD13" s="48"/>
      <c r="AE13" s="48"/>
      <c r="AF13" s="230">
        <v>2</v>
      </c>
      <c r="AG13" s="60" t="s">
        <v>4</v>
      </c>
      <c r="AH13" s="228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Falzone, Marco</v>
      </c>
      <c r="F14" s="56" t="s">
        <v>6</v>
      </c>
      <c r="G14" s="43" t="str">
        <f>+B8</f>
        <v>Fritzenschaft, Manuel</v>
      </c>
      <c r="H14" s="226">
        <v>3</v>
      </c>
      <c r="I14" s="51" t="s">
        <v>4</v>
      </c>
      <c r="J14" s="228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Falzone, Marco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Gottwald, Hannes</v>
      </c>
      <c r="Y14" s="58"/>
      <c r="Z14" s="75"/>
      <c r="AA14" s="42"/>
      <c r="AB14" s="42"/>
      <c r="AC14" s="42"/>
      <c r="AD14" s="42"/>
      <c r="AE14" s="42"/>
      <c r="AF14" s="231">
        <v>3</v>
      </c>
      <c r="AG14" s="76" t="s">
        <v>4</v>
      </c>
      <c r="AH14" s="232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Renner, Joshua</v>
      </c>
      <c r="F15" s="62" t="s">
        <v>6</v>
      </c>
      <c r="G15" s="63" t="str">
        <f>+B7</f>
        <v>Gottwald, Hannes</v>
      </c>
      <c r="H15" s="227">
        <v>3</v>
      </c>
      <c r="I15" s="64" t="s">
        <v>4</v>
      </c>
      <c r="J15" s="229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Seidler, Felix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Fritzenschaft, Manuel</v>
      </c>
      <c r="Y15" s="93"/>
      <c r="Z15" s="93"/>
      <c r="AA15" s="93"/>
      <c r="AB15" s="93"/>
      <c r="AC15" s="93"/>
      <c r="AD15" s="93"/>
      <c r="AE15" s="91"/>
      <c r="AF15" s="227">
        <v>3</v>
      </c>
      <c r="AG15" s="64" t="s">
        <v>4</v>
      </c>
      <c r="AH15" s="229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Fritzenschaft, Manuel</v>
      </c>
      <c r="F18" s="54" t="s">
        <v>6</v>
      </c>
      <c r="G18" s="48" t="str">
        <f>+B9</f>
        <v>Heim, Michael</v>
      </c>
      <c r="H18" s="230">
        <v>0</v>
      </c>
      <c r="I18" s="51" t="s">
        <v>4</v>
      </c>
      <c r="J18" s="234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Falzone, Marco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Heim, Michael</v>
      </c>
      <c r="Y18" s="22"/>
      <c r="Z18" s="114"/>
      <c r="AA18" s="114"/>
      <c r="AB18" s="114"/>
      <c r="AC18" s="114"/>
      <c r="AD18" s="114"/>
      <c r="AE18" s="114"/>
      <c r="AF18" s="236">
        <v>1</v>
      </c>
      <c r="AG18" s="85" t="s">
        <v>4</v>
      </c>
      <c r="AH18" s="232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Seidler, Felix</v>
      </c>
      <c r="F19" s="57" t="s">
        <v>6</v>
      </c>
      <c r="G19" s="42" t="str">
        <f>+B7</f>
        <v>Gottwald, Hannes</v>
      </c>
      <c r="H19" s="230">
        <v>3</v>
      </c>
      <c r="I19" s="60" t="s">
        <v>4</v>
      </c>
      <c r="J19" s="228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Seidler, Felix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Renner, Joshua</v>
      </c>
      <c r="Y19" s="58"/>
      <c r="Z19" s="59"/>
      <c r="AA19" s="42"/>
      <c r="AB19" s="42"/>
      <c r="AC19" s="42"/>
      <c r="AD19" s="42"/>
      <c r="AE19" s="42"/>
      <c r="AF19" s="230">
        <v>3</v>
      </c>
      <c r="AG19" s="51" t="s">
        <v>4</v>
      </c>
      <c r="AH19" s="228">
        <v>1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Falzone, Marco</v>
      </c>
      <c r="F20" s="66" t="s">
        <v>6</v>
      </c>
      <c r="G20" s="61" t="str">
        <f>+B6</f>
        <v>Renner, Joshua</v>
      </c>
      <c r="H20" s="233">
        <v>3</v>
      </c>
      <c r="I20" s="69" t="s">
        <v>4</v>
      </c>
      <c r="J20" s="235">
        <v>1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Gottwald, Hannes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Fritzenschaft, Manuel</v>
      </c>
      <c r="Y20" s="67"/>
      <c r="Z20" s="68"/>
      <c r="AA20" s="61"/>
      <c r="AB20" s="61"/>
      <c r="AC20" s="61"/>
      <c r="AD20" s="61"/>
      <c r="AE20" s="61"/>
      <c r="AF20" s="233">
        <v>3</v>
      </c>
      <c r="AG20" s="79" t="s">
        <v>4</v>
      </c>
      <c r="AH20" s="235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Gottwald, Hannes</v>
      </c>
      <c r="F23" s="49" t="s">
        <v>6</v>
      </c>
      <c r="G23" s="50" t="str">
        <f>+B9</f>
        <v>Heim, Michael</v>
      </c>
      <c r="H23" s="226">
        <v>0</v>
      </c>
      <c r="I23" s="51" t="s">
        <v>4</v>
      </c>
      <c r="J23" s="228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Renner, Joshua</v>
      </c>
      <c r="F24" s="56" t="s">
        <v>6</v>
      </c>
      <c r="G24" s="43" t="str">
        <f>+B8</f>
        <v>Fritzenschaft, Manuel</v>
      </c>
      <c r="H24" s="226">
        <v>3</v>
      </c>
      <c r="I24" s="51" t="s">
        <v>4</v>
      </c>
      <c r="J24" s="228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Seidler, Felix</v>
      </c>
      <c r="F25" s="95" t="s">
        <v>6</v>
      </c>
      <c r="G25" s="93" t="str">
        <f>+B5</f>
        <v>Falzone, Marco</v>
      </c>
      <c r="H25" s="233">
        <v>3</v>
      </c>
      <c r="I25" s="79" t="s">
        <v>4</v>
      </c>
      <c r="J25" s="235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Seidler, Felix</v>
      </c>
      <c r="C32" s="102"/>
      <c r="D32" s="102"/>
      <c r="E32" s="102"/>
      <c r="F32" s="102"/>
      <c r="G32" s="129" t="str">
        <f>$G$4</f>
        <v>TSG Heilbronn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1</v>
      </c>
      <c r="X32" s="138"/>
      <c r="Y32" s="102"/>
      <c r="Z32" s="130">
        <f aca="true" t="shared" si="2" ref="Z32:Z37">SUM(T32-W32)</f>
        <v>14</v>
      </c>
      <c r="AA32" s="131"/>
      <c r="AB32" s="45"/>
      <c r="AC32" s="153">
        <v>1</v>
      </c>
      <c r="AD32" s="46"/>
    </row>
    <row r="33" spans="2:30" ht="15.75">
      <c r="B33" s="154" t="str">
        <f>$B$9</f>
        <v>Heim, Michael</v>
      </c>
      <c r="C33" s="58"/>
      <c r="D33" s="58"/>
      <c r="E33" s="58"/>
      <c r="F33" s="58"/>
      <c r="G33" s="155" t="str">
        <f>$G$9</f>
        <v>SV Leingarten</v>
      </c>
      <c r="H33" s="58"/>
      <c r="I33" s="58"/>
      <c r="J33" s="58"/>
      <c r="K33" s="58"/>
      <c r="L33" s="58"/>
      <c r="M33" s="58"/>
      <c r="N33" s="58"/>
      <c r="O33" s="164"/>
      <c r="P33" s="156">
        <f>$Z$9</f>
        <v>4</v>
      </c>
      <c r="Q33" s="157" t="s">
        <v>4</v>
      </c>
      <c r="R33" s="156">
        <f>$AB$9</f>
        <v>1</v>
      </c>
      <c r="S33" s="165"/>
      <c r="T33" s="162">
        <f>$AC$9</f>
        <v>12</v>
      </c>
      <c r="U33" s="159"/>
      <c r="V33" s="157" t="s">
        <v>4</v>
      </c>
      <c r="W33" s="158">
        <f>$AE$9</f>
        <v>6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$B$5</f>
        <v>Falzone, Marco</v>
      </c>
      <c r="C34" s="102"/>
      <c r="D34" s="102"/>
      <c r="E34" s="102"/>
      <c r="F34" s="102"/>
      <c r="G34" s="129" t="str">
        <f>$G$5</f>
        <v>SC Amorbach</v>
      </c>
      <c r="H34" s="102"/>
      <c r="I34" s="102"/>
      <c r="J34" s="102"/>
      <c r="K34" s="102"/>
      <c r="L34" s="102"/>
      <c r="M34" s="102"/>
      <c r="N34" s="102"/>
      <c r="O34" s="80"/>
      <c r="P34" s="132">
        <f>$Z$5</f>
        <v>3</v>
      </c>
      <c r="Q34" s="133" t="s">
        <v>4</v>
      </c>
      <c r="R34" s="132">
        <f>$AB$5</f>
        <v>2</v>
      </c>
      <c r="S34" s="134"/>
      <c r="T34" s="135">
        <f>$AC$5</f>
        <v>10</v>
      </c>
      <c r="U34" s="136"/>
      <c r="V34" s="133" t="s">
        <v>4</v>
      </c>
      <c r="W34" s="137">
        <f>$AE$5</f>
        <v>7</v>
      </c>
      <c r="X34" s="138"/>
      <c r="Y34" s="102"/>
      <c r="Z34" s="130">
        <f t="shared" si="2"/>
        <v>3</v>
      </c>
      <c r="AA34" s="131"/>
      <c r="AB34" s="45"/>
      <c r="AC34" s="153">
        <v>3</v>
      </c>
      <c r="AD34" s="46"/>
    </row>
    <row r="35" spans="2:30" ht="15.75">
      <c r="B35" s="128" t="str">
        <f>$B$6</f>
        <v>Renner, Joshua</v>
      </c>
      <c r="C35" s="102"/>
      <c r="D35" s="102"/>
      <c r="E35" s="102"/>
      <c r="F35" s="102"/>
      <c r="G35" s="129" t="str">
        <f>$G$6</f>
        <v>TG Offenau</v>
      </c>
      <c r="H35" s="102"/>
      <c r="I35" s="102"/>
      <c r="J35" s="102"/>
      <c r="K35" s="102"/>
      <c r="L35" s="102"/>
      <c r="M35" s="102"/>
      <c r="N35" s="102"/>
      <c r="O35" s="80"/>
      <c r="P35" s="132">
        <f>$Z$6</f>
        <v>2</v>
      </c>
      <c r="Q35" s="133" t="s">
        <v>4</v>
      </c>
      <c r="R35" s="132">
        <f>$AB$6</f>
        <v>3</v>
      </c>
      <c r="S35" s="134"/>
      <c r="T35" s="135">
        <f>$AC$6</f>
        <v>10</v>
      </c>
      <c r="U35" s="136"/>
      <c r="V35" s="133" t="s">
        <v>4</v>
      </c>
      <c r="W35" s="137">
        <f>$AE$6</f>
        <v>9</v>
      </c>
      <c r="X35" s="138"/>
      <c r="Y35" s="102"/>
      <c r="Z35" s="130">
        <f t="shared" si="2"/>
        <v>1</v>
      </c>
      <c r="AA35" s="131"/>
      <c r="AB35" s="45"/>
      <c r="AC35" s="153">
        <v>4</v>
      </c>
      <c r="AD35" s="46"/>
    </row>
    <row r="36" spans="2:30" ht="15.75">
      <c r="B36" s="128" t="str">
        <f>$B$7</f>
        <v>Gottwald, Hannes</v>
      </c>
      <c r="C36" s="102"/>
      <c r="D36" s="102"/>
      <c r="E36" s="102"/>
      <c r="F36" s="102"/>
      <c r="G36" s="129" t="str">
        <f>$G$7</f>
        <v>SPVGG Heinriet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1</v>
      </c>
      <c r="Q36" s="133" t="s">
        <v>4</v>
      </c>
      <c r="R36" s="132">
        <f>$AB$7</f>
        <v>4</v>
      </c>
      <c r="S36" s="134"/>
      <c r="T36" s="135">
        <f>$AC$7</f>
        <v>3</v>
      </c>
      <c r="U36" s="136"/>
      <c r="V36" s="133" t="s">
        <v>4</v>
      </c>
      <c r="W36" s="137">
        <f>$AE$7</f>
        <v>12</v>
      </c>
      <c r="X36" s="138"/>
      <c r="Y36" s="102"/>
      <c r="Z36" s="130">
        <f t="shared" si="2"/>
        <v>-9</v>
      </c>
      <c r="AA36" s="131"/>
      <c r="AB36" s="45"/>
      <c r="AC36" s="153">
        <v>5</v>
      </c>
      <c r="AD36" s="46"/>
    </row>
    <row r="37" spans="2:30" ht="16.5" thickBot="1">
      <c r="B37" s="124" t="str">
        <f>$B$8</f>
        <v>Fritzenschaft, Manuel</v>
      </c>
      <c r="C37" s="67"/>
      <c r="D37" s="67"/>
      <c r="E37" s="78"/>
      <c r="F37" s="67"/>
      <c r="G37" s="125" t="str">
        <f>$G$8</f>
        <v>SPFR Stockheim</v>
      </c>
      <c r="H37" s="67"/>
      <c r="I37" s="67"/>
      <c r="J37" s="67"/>
      <c r="K37" s="67"/>
      <c r="L37" s="67"/>
      <c r="M37" s="67"/>
      <c r="N37" s="67"/>
      <c r="O37" s="65"/>
      <c r="P37" s="139">
        <f>$Z$8</f>
        <v>0</v>
      </c>
      <c r="Q37" s="140" t="s">
        <v>4</v>
      </c>
      <c r="R37" s="139">
        <f>$AB$8</f>
        <v>5</v>
      </c>
      <c r="S37" s="141"/>
      <c r="T37" s="142">
        <f>$AC$8</f>
        <v>0</v>
      </c>
      <c r="U37" s="143"/>
      <c r="V37" s="140" t="s">
        <v>4</v>
      </c>
      <c r="W37" s="144">
        <f>$AE$8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50</v>
      </c>
      <c r="U38" s="148"/>
      <c r="V38" s="140" t="s">
        <v>4</v>
      </c>
      <c r="W38" s="148">
        <f>SUM(W32:W37)</f>
        <v>50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/>
  <dimension ref="A1:CA38"/>
  <sheetViews>
    <sheetView workbookViewId="0" topLeftCell="A2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37" t="s">
        <v>27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6" t="s">
        <v>32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7" t="s">
        <v>110</v>
      </c>
      <c r="C4" s="4"/>
      <c r="D4" s="4"/>
      <c r="E4" s="171"/>
      <c r="F4" s="41"/>
      <c r="G4" s="210" t="s">
        <v>53</v>
      </c>
      <c r="H4" s="213"/>
      <c r="I4" s="214"/>
      <c r="J4" s="215"/>
      <c r="K4" s="6">
        <f>+H25</f>
        <v>0</v>
      </c>
      <c r="L4" s="3" t="s">
        <v>4</v>
      </c>
      <c r="M4" s="9">
        <f>+J25</f>
        <v>3</v>
      </c>
      <c r="N4" s="6">
        <f>+AF19</f>
        <v>3</v>
      </c>
      <c r="O4" s="3" t="s">
        <v>4</v>
      </c>
      <c r="P4" s="9">
        <f>+AH19</f>
        <v>2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1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12</v>
      </c>
      <c r="AD4" s="3" t="s">
        <v>4</v>
      </c>
      <c r="AE4" s="10">
        <f>SUM(J4,M4,P4,S4,V4,Y4)</f>
        <v>6</v>
      </c>
      <c r="AF4" s="242"/>
      <c r="AG4" s="243"/>
      <c r="AH4" s="244"/>
    </row>
    <row r="5" spans="1:34" ht="15.75">
      <c r="A5" s="174">
        <v>2</v>
      </c>
      <c r="B5" s="207" t="s">
        <v>111</v>
      </c>
      <c r="C5" s="4"/>
      <c r="D5" s="4"/>
      <c r="E5" s="81"/>
      <c r="F5" s="41"/>
      <c r="G5" s="210" t="s">
        <v>40</v>
      </c>
      <c r="H5" s="42">
        <f>+M4</f>
        <v>3</v>
      </c>
      <c r="I5" s="3" t="s">
        <v>4</v>
      </c>
      <c r="J5" s="43">
        <f>+K4</f>
        <v>0</v>
      </c>
      <c r="K5" s="216"/>
      <c r="L5" s="217"/>
      <c r="M5" s="218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5</v>
      </c>
      <c r="AA5" s="3" t="s">
        <v>4</v>
      </c>
      <c r="AB5" s="9">
        <f t="shared" si="1"/>
        <v>0</v>
      </c>
      <c r="AC5" s="10">
        <f>SUM(H14,J25,AF18,H20,AF14)</f>
        <v>15</v>
      </c>
      <c r="AD5" s="3" t="s">
        <v>4</v>
      </c>
      <c r="AE5" s="10">
        <f>SUM(J14,H25,AH18,J20,AH14)</f>
        <v>0</v>
      </c>
      <c r="AF5" s="242"/>
      <c r="AG5" s="243"/>
      <c r="AH5" s="244"/>
    </row>
    <row r="6" spans="1:34" ht="15.75">
      <c r="A6" s="174">
        <v>3</v>
      </c>
      <c r="B6" s="207" t="s">
        <v>133</v>
      </c>
      <c r="C6" s="4"/>
      <c r="D6" s="4"/>
      <c r="E6" s="81"/>
      <c r="F6" s="41"/>
      <c r="G6" s="210" t="s">
        <v>100</v>
      </c>
      <c r="H6" s="42">
        <f>+P4</f>
        <v>2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6"/>
      <c r="O6" s="214"/>
      <c r="P6" s="219"/>
      <c r="Q6" s="6">
        <f>+H15</f>
        <v>2</v>
      </c>
      <c r="R6" s="3" t="s">
        <v>4</v>
      </c>
      <c r="S6" s="10">
        <f>+J15</f>
        <v>3</v>
      </c>
      <c r="T6" s="6">
        <f>+H24</f>
        <v>2</v>
      </c>
      <c r="U6" s="3" t="s">
        <v>4</v>
      </c>
      <c r="V6" s="9">
        <f>+J24</f>
        <v>3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1</v>
      </c>
      <c r="AA6" s="3" t="s">
        <v>4</v>
      </c>
      <c r="AB6" s="9">
        <f t="shared" si="1"/>
        <v>4</v>
      </c>
      <c r="AC6" s="10">
        <f>SUM(H15,H24,AH19,J20,AF13)</f>
        <v>9</v>
      </c>
      <c r="AD6" s="3" t="s">
        <v>4</v>
      </c>
      <c r="AE6" s="10">
        <f>SUM(J15,J24,AF19,H20,AH13)</f>
        <v>12</v>
      </c>
      <c r="AF6" s="242"/>
      <c r="AG6" s="243"/>
      <c r="AH6" s="244"/>
    </row>
    <row r="7" spans="1:34" ht="15.75">
      <c r="A7" s="174">
        <v>4</v>
      </c>
      <c r="B7" s="207" t="s">
        <v>134</v>
      </c>
      <c r="C7" s="4"/>
      <c r="D7" s="4"/>
      <c r="E7" s="81"/>
      <c r="F7" s="41"/>
      <c r="G7" s="210" t="s">
        <v>75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3</v>
      </c>
      <c r="O7" s="3" t="s">
        <v>4</v>
      </c>
      <c r="P7" s="9">
        <f>+Q6</f>
        <v>2</v>
      </c>
      <c r="Q7" s="220"/>
      <c r="R7" s="214"/>
      <c r="S7" s="215"/>
      <c r="T7" s="6">
        <f>+AF20</f>
        <v>1</v>
      </c>
      <c r="U7" s="44" t="s">
        <v>4</v>
      </c>
      <c r="V7" s="10">
        <f>+AH20</f>
        <v>3</v>
      </c>
      <c r="W7" s="6">
        <f>+H23</f>
        <v>3</v>
      </c>
      <c r="X7" s="3" t="s">
        <v>4</v>
      </c>
      <c r="Y7" s="10">
        <f>+J23</f>
        <v>0</v>
      </c>
      <c r="Z7" s="8">
        <f t="shared" si="0"/>
        <v>2</v>
      </c>
      <c r="AA7" s="3" t="s">
        <v>4</v>
      </c>
      <c r="AB7" s="9">
        <f t="shared" si="1"/>
        <v>3</v>
      </c>
      <c r="AC7" s="10">
        <f>SUM(J15,H23,AF20,J19,AH14)</f>
        <v>7</v>
      </c>
      <c r="AD7" s="3" t="s">
        <v>4</v>
      </c>
      <c r="AE7" s="10">
        <f>SUM(H15,J23,AH20,H19,AF14)</f>
        <v>11</v>
      </c>
      <c r="AF7" s="242"/>
      <c r="AG7" s="243"/>
      <c r="AH7" s="244"/>
    </row>
    <row r="8" spans="1:34" ht="15.75">
      <c r="A8" s="175">
        <v>5</v>
      </c>
      <c r="B8" s="208" t="s">
        <v>135</v>
      </c>
      <c r="C8" s="1"/>
      <c r="D8" s="25"/>
      <c r="E8" s="81"/>
      <c r="F8" s="151"/>
      <c r="G8" s="211" t="s">
        <v>97</v>
      </c>
      <c r="H8" s="1">
        <f>+V4</f>
        <v>1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3</v>
      </c>
      <c r="O8" s="3" t="s">
        <v>4</v>
      </c>
      <c r="P8" s="2">
        <f>+T6</f>
        <v>2</v>
      </c>
      <c r="Q8" s="1">
        <f>+V7</f>
        <v>3</v>
      </c>
      <c r="R8" s="5" t="s">
        <v>4</v>
      </c>
      <c r="S8" s="1">
        <f>+T7</f>
        <v>1</v>
      </c>
      <c r="T8" s="221"/>
      <c r="U8" s="222"/>
      <c r="V8" s="222"/>
      <c r="W8" s="6">
        <f>+H18</f>
        <v>3</v>
      </c>
      <c r="X8" s="3" t="s">
        <v>4</v>
      </c>
      <c r="Y8" s="7">
        <f>+J18</f>
        <v>0</v>
      </c>
      <c r="Z8" s="8">
        <f t="shared" si="0"/>
        <v>3</v>
      </c>
      <c r="AA8" s="3" t="s">
        <v>4</v>
      </c>
      <c r="AB8" s="9">
        <f t="shared" si="1"/>
        <v>2</v>
      </c>
      <c r="AC8" s="10">
        <f>SUM(J14,J24,AH20,H18,AH15)</f>
        <v>10</v>
      </c>
      <c r="AD8" s="3" t="s">
        <v>4</v>
      </c>
      <c r="AE8" s="9">
        <f>SUM(H14,H24,AF20,J18,AF15)</f>
        <v>9</v>
      </c>
      <c r="AF8" s="242"/>
      <c r="AG8" s="243"/>
      <c r="AH8" s="244"/>
    </row>
    <row r="9" spans="1:34" ht="15.75" customHeight="1" thickBot="1">
      <c r="A9" s="176">
        <v>6</v>
      </c>
      <c r="B9" s="209" t="s">
        <v>138</v>
      </c>
      <c r="C9" s="11"/>
      <c r="D9" s="11"/>
      <c r="E9" s="172"/>
      <c r="F9" s="12"/>
      <c r="G9" s="212" t="s">
        <v>44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3</v>
      </c>
      <c r="Q9" s="17">
        <f>+Y7</f>
        <v>0</v>
      </c>
      <c r="R9" s="14" t="s">
        <v>4</v>
      </c>
      <c r="S9" s="18">
        <f>+W7</f>
        <v>3</v>
      </c>
      <c r="T9" s="17">
        <f>+Y8</f>
        <v>0</v>
      </c>
      <c r="U9" s="14" t="s">
        <v>4</v>
      </c>
      <c r="V9" s="16">
        <f>+W8</f>
        <v>3</v>
      </c>
      <c r="W9" s="223"/>
      <c r="X9" s="224"/>
      <c r="Y9" s="225"/>
      <c r="Z9" s="19">
        <f t="shared" si="0"/>
        <v>0</v>
      </c>
      <c r="AA9" s="14" t="s">
        <v>4</v>
      </c>
      <c r="AB9" s="16">
        <f t="shared" si="1"/>
        <v>5</v>
      </c>
      <c r="AC9" s="18">
        <f>SUM(J13,J23,AH18,J18,AH13)</f>
        <v>0</v>
      </c>
      <c r="AD9" s="14" t="s">
        <v>4</v>
      </c>
      <c r="AE9" s="18">
        <f>SUM(H13,H23,AF18,H18,AF13)</f>
        <v>15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53</v>
      </c>
      <c r="AD10" s="170"/>
      <c r="AE10" s="170">
        <f>SUM(AE4:AE9)</f>
        <v>53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Knobloch, Max</v>
      </c>
      <c r="F13" s="49" t="s">
        <v>6</v>
      </c>
      <c r="G13" s="50" t="str">
        <f>+B9</f>
        <v>Meßmer, Philip</v>
      </c>
      <c r="H13" s="226">
        <v>3</v>
      </c>
      <c r="I13" s="51" t="s">
        <v>4</v>
      </c>
      <c r="J13" s="228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Wieland, Robin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Meßmer, Philip</v>
      </c>
      <c r="Y13" s="52"/>
      <c r="Z13" s="72"/>
      <c r="AA13" s="48"/>
      <c r="AB13" s="48"/>
      <c r="AC13" s="48"/>
      <c r="AD13" s="48"/>
      <c r="AE13" s="48"/>
      <c r="AF13" s="230">
        <v>3</v>
      </c>
      <c r="AG13" s="60" t="s">
        <v>4</v>
      </c>
      <c r="AH13" s="228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Keim, Nicolai</v>
      </c>
      <c r="F14" s="56" t="s">
        <v>6</v>
      </c>
      <c r="G14" s="43" t="str">
        <f>+B8</f>
        <v>Niehues, Lars</v>
      </c>
      <c r="H14" s="226">
        <v>3</v>
      </c>
      <c r="I14" s="51" t="s">
        <v>4</v>
      </c>
      <c r="J14" s="228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Keim, Nicolai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Lauk, Jan</v>
      </c>
      <c r="Y14" s="58"/>
      <c r="Z14" s="75"/>
      <c r="AA14" s="42"/>
      <c r="AB14" s="42"/>
      <c r="AC14" s="42"/>
      <c r="AD14" s="42"/>
      <c r="AE14" s="42"/>
      <c r="AF14" s="231">
        <v>3</v>
      </c>
      <c r="AG14" s="76" t="s">
        <v>4</v>
      </c>
      <c r="AH14" s="232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Wieland, Robin</v>
      </c>
      <c r="F15" s="62" t="s">
        <v>6</v>
      </c>
      <c r="G15" s="63" t="str">
        <f>+B7</f>
        <v>Lauk, Jan</v>
      </c>
      <c r="H15" s="227">
        <v>2</v>
      </c>
      <c r="I15" s="64" t="s">
        <v>4</v>
      </c>
      <c r="J15" s="229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Knobloch, Max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Niehues, Lars</v>
      </c>
      <c r="Y15" s="93"/>
      <c r="Z15" s="93"/>
      <c r="AA15" s="93"/>
      <c r="AB15" s="93"/>
      <c r="AC15" s="93"/>
      <c r="AD15" s="93"/>
      <c r="AE15" s="91"/>
      <c r="AF15" s="227">
        <v>3</v>
      </c>
      <c r="AG15" s="64" t="s">
        <v>4</v>
      </c>
      <c r="AH15" s="229">
        <v>1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Niehues, Lars</v>
      </c>
      <c r="F18" s="54" t="s">
        <v>6</v>
      </c>
      <c r="G18" s="48" t="str">
        <f>+B9</f>
        <v>Meßmer, Philip</v>
      </c>
      <c r="H18" s="230">
        <v>3</v>
      </c>
      <c r="I18" s="51" t="s">
        <v>4</v>
      </c>
      <c r="J18" s="234">
        <v>0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Keim, Nicolai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Meßmer, Philip</v>
      </c>
      <c r="Y18" s="22"/>
      <c r="Z18" s="114"/>
      <c r="AA18" s="114"/>
      <c r="AB18" s="114"/>
      <c r="AC18" s="114"/>
      <c r="AD18" s="114"/>
      <c r="AE18" s="114"/>
      <c r="AF18" s="236">
        <v>3</v>
      </c>
      <c r="AG18" s="85" t="s">
        <v>4</v>
      </c>
      <c r="AH18" s="232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Knobloch, Max</v>
      </c>
      <c r="F19" s="57" t="s">
        <v>6</v>
      </c>
      <c r="G19" s="42" t="str">
        <f>+B7</f>
        <v>Lauk, Jan</v>
      </c>
      <c r="H19" s="230">
        <v>3</v>
      </c>
      <c r="I19" s="60" t="s">
        <v>4</v>
      </c>
      <c r="J19" s="228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Knobloch, Max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Wieland, Robin</v>
      </c>
      <c r="Y19" s="58"/>
      <c r="Z19" s="59"/>
      <c r="AA19" s="42"/>
      <c r="AB19" s="42"/>
      <c r="AC19" s="42"/>
      <c r="AD19" s="42"/>
      <c r="AE19" s="42"/>
      <c r="AF19" s="230">
        <v>3</v>
      </c>
      <c r="AG19" s="51" t="s">
        <v>4</v>
      </c>
      <c r="AH19" s="228">
        <v>2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Keim, Nicolai</v>
      </c>
      <c r="F20" s="66" t="s">
        <v>6</v>
      </c>
      <c r="G20" s="61" t="str">
        <f>+B6</f>
        <v>Wieland, Robin</v>
      </c>
      <c r="H20" s="233">
        <v>3</v>
      </c>
      <c r="I20" s="69" t="s">
        <v>4</v>
      </c>
      <c r="J20" s="235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Lauk, Jan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Niehues, Lars</v>
      </c>
      <c r="Y20" s="67"/>
      <c r="Z20" s="68"/>
      <c r="AA20" s="61"/>
      <c r="AB20" s="61"/>
      <c r="AC20" s="61"/>
      <c r="AD20" s="61"/>
      <c r="AE20" s="61"/>
      <c r="AF20" s="233">
        <v>1</v>
      </c>
      <c r="AG20" s="79" t="s">
        <v>4</v>
      </c>
      <c r="AH20" s="235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Lauk, Jan</v>
      </c>
      <c r="F23" s="49" t="s">
        <v>6</v>
      </c>
      <c r="G23" s="50" t="str">
        <f>+B9</f>
        <v>Meßmer, Philip</v>
      </c>
      <c r="H23" s="226">
        <v>3</v>
      </c>
      <c r="I23" s="51" t="s">
        <v>4</v>
      </c>
      <c r="J23" s="228">
        <v>0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Wieland, Robin</v>
      </c>
      <c r="F24" s="56" t="s">
        <v>6</v>
      </c>
      <c r="G24" s="43" t="str">
        <f>+B8</f>
        <v>Niehues, Lars</v>
      </c>
      <c r="H24" s="226">
        <v>2</v>
      </c>
      <c r="I24" s="51" t="s">
        <v>4</v>
      </c>
      <c r="J24" s="228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Knobloch, Max</v>
      </c>
      <c r="F25" s="95" t="s">
        <v>6</v>
      </c>
      <c r="G25" s="93" t="str">
        <f>+B5</f>
        <v>Keim, Nicolai</v>
      </c>
      <c r="H25" s="233">
        <v>0</v>
      </c>
      <c r="I25" s="79" t="s">
        <v>4</v>
      </c>
      <c r="J25" s="235">
        <v>3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$B$5</f>
        <v>Keim, Nicolai</v>
      </c>
      <c r="C32" s="102"/>
      <c r="D32" s="102"/>
      <c r="E32" s="102"/>
      <c r="F32" s="102"/>
      <c r="G32" s="129" t="str">
        <f>$G$5</f>
        <v>TGV E. Beilstein</v>
      </c>
      <c r="H32" s="102"/>
      <c r="I32" s="102"/>
      <c r="J32" s="102"/>
      <c r="K32" s="102"/>
      <c r="L32" s="102"/>
      <c r="M32" s="102"/>
      <c r="N32" s="102"/>
      <c r="O32" s="80"/>
      <c r="P32" s="132">
        <f>$Z$5</f>
        <v>5</v>
      </c>
      <c r="Q32" s="133" t="s">
        <v>4</v>
      </c>
      <c r="R32" s="132">
        <f>$AB$5</f>
        <v>0</v>
      </c>
      <c r="S32" s="134"/>
      <c r="T32" s="135">
        <f>$AC$5</f>
        <v>15</v>
      </c>
      <c r="U32" s="136"/>
      <c r="V32" s="133" t="s">
        <v>4</v>
      </c>
      <c r="W32" s="137">
        <f>$AE$5</f>
        <v>0</v>
      </c>
      <c r="X32" s="138"/>
      <c r="Y32" s="102"/>
      <c r="Z32" s="130">
        <f aca="true" t="shared" si="2" ref="Z32:Z37">SUM(T32-W32)</f>
        <v>15</v>
      </c>
      <c r="AA32" s="131"/>
      <c r="AB32" s="45"/>
      <c r="AC32" s="153">
        <v>1</v>
      </c>
      <c r="AD32" s="46"/>
    </row>
    <row r="33" spans="2:30" ht="15.75">
      <c r="B33" s="154" t="str">
        <f>$B$4</f>
        <v>Knobloch, Max</v>
      </c>
      <c r="C33" s="58"/>
      <c r="D33" s="58"/>
      <c r="E33" s="58"/>
      <c r="F33" s="58"/>
      <c r="G33" s="155" t="str">
        <f>$G$4</f>
        <v>Friedrichshaller SV</v>
      </c>
      <c r="H33" s="58"/>
      <c r="I33" s="58"/>
      <c r="J33" s="58"/>
      <c r="K33" s="58"/>
      <c r="L33" s="58"/>
      <c r="M33" s="58"/>
      <c r="N33" s="58"/>
      <c r="O33" s="164"/>
      <c r="P33" s="156">
        <f>$Z$4</f>
        <v>4</v>
      </c>
      <c r="Q33" s="157" t="s">
        <v>4</v>
      </c>
      <c r="R33" s="156">
        <f>$AB$4</f>
        <v>1</v>
      </c>
      <c r="S33" s="165"/>
      <c r="T33" s="162">
        <f>$AC$4</f>
        <v>12</v>
      </c>
      <c r="U33" s="159"/>
      <c r="V33" s="157" t="s">
        <v>4</v>
      </c>
      <c r="W33" s="158">
        <f>$AE$4</f>
        <v>6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$B$8</f>
        <v>Niehues, Lars</v>
      </c>
      <c r="C34" s="102"/>
      <c r="D34" s="102"/>
      <c r="E34" s="82"/>
      <c r="F34" s="102"/>
      <c r="G34" s="129" t="str">
        <f>$G$8</f>
        <v>SG Gundelsheim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3</v>
      </c>
      <c r="Q34" s="133" t="s">
        <v>4</v>
      </c>
      <c r="R34" s="132">
        <f>$AB$8</f>
        <v>2</v>
      </c>
      <c r="S34" s="134"/>
      <c r="T34" s="135">
        <f>$AC$8</f>
        <v>10</v>
      </c>
      <c r="U34" s="136"/>
      <c r="V34" s="133" t="s">
        <v>4</v>
      </c>
      <c r="W34" s="137">
        <f>$AE$8</f>
        <v>9</v>
      </c>
      <c r="X34" s="138"/>
      <c r="Y34" s="102"/>
      <c r="Z34" s="130">
        <f t="shared" si="2"/>
        <v>1</v>
      </c>
      <c r="AA34" s="131"/>
      <c r="AB34" s="45"/>
      <c r="AC34" s="153">
        <v>3</v>
      </c>
      <c r="AD34" s="46"/>
    </row>
    <row r="35" spans="2:30" ht="15.75">
      <c r="B35" s="128" t="str">
        <f>$B$7</f>
        <v>Lauk, Jan</v>
      </c>
      <c r="C35" s="102"/>
      <c r="D35" s="102"/>
      <c r="E35" s="102"/>
      <c r="F35" s="102"/>
      <c r="G35" s="129" t="str">
        <f>$G$7</f>
        <v>TSV Massenbach</v>
      </c>
      <c r="H35" s="102"/>
      <c r="I35" s="102"/>
      <c r="J35" s="102"/>
      <c r="K35" s="102"/>
      <c r="L35" s="102"/>
      <c r="M35" s="102"/>
      <c r="N35" s="102"/>
      <c r="O35" s="80"/>
      <c r="P35" s="132">
        <f>$Z$7</f>
        <v>2</v>
      </c>
      <c r="Q35" s="133" t="s">
        <v>4</v>
      </c>
      <c r="R35" s="132">
        <f>$AB$7</f>
        <v>3</v>
      </c>
      <c r="S35" s="134"/>
      <c r="T35" s="135">
        <f>$AC$7</f>
        <v>7</v>
      </c>
      <c r="U35" s="136"/>
      <c r="V35" s="133" t="s">
        <v>4</v>
      </c>
      <c r="W35" s="137">
        <f>$AE$7</f>
        <v>11</v>
      </c>
      <c r="X35" s="138"/>
      <c r="Y35" s="102"/>
      <c r="Z35" s="130">
        <f t="shared" si="2"/>
        <v>-4</v>
      </c>
      <c r="AA35" s="131"/>
      <c r="AB35" s="45"/>
      <c r="AC35" s="153">
        <v>4</v>
      </c>
      <c r="AD35" s="46"/>
    </row>
    <row r="36" spans="2:30" ht="15.75">
      <c r="B36" s="128" t="str">
        <f>$B$6</f>
        <v>Wieland, Robin</v>
      </c>
      <c r="C36" s="102"/>
      <c r="D36" s="102"/>
      <c r="E36" s="102"/>
      <c r="F36" s="102"/>
      <c r="G36" s="129" t="str">
        <f>$G$6</f>
        <v>NSU Neckarsulm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1</v>
      </c>
      <c r="Q36" s="133" t="s">
        <v>4</v>
      </c>
      <c r="R36" s="132">
        <f>$AB$6</f>
        <v>4</v>
      </c>
      <c r="S36" s="134"/>
      <c r="T36" s="135">
        <f>$AC$6</f>
        <v>9</v>
      </c>
      <c r="U36" s="136"/>
      <c r="V36" s="133" t="s">
        <v>4</v>
      </c>
      <c r="W36" s="137">
        <f>$AE$6</f>
        <v>12</v>
      </c>
      <c r="X36" s="138"/>
      <c r="Y36" s="102"/>
      <c r="Z36" s="130">
        <f t="shared" si="2"/>
        <v>-3</v>
      </c>
      <c r="AA36" s="131"/>
      <c r="AB36" s="45"/>
      <c r="AC36" s="153">
        <v>5</v>
      </c>
      <c r="AD36" s="46"/>
    </row>
    <row r="37" spans="2:30" ht="16.5" thickBot="1">
      <c r="B37" s="124" t="str">
        <f>$B$9</f>
        <v>Meßmer, Philip</v>
      </c>
      <c r="C37" s="67"/>
      <c r="D37" s="67"/>
      <c r="E37" s="67"/>
      <c r="F37" s="67"/>
      <c r="G37" s="125" t="str">
        <f>$G$9</f>
        <v>TG Offenau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5</v>
      </c>
      <c r="S37" s="141"/>
      <c r="T37" s="142">
        <f>$AC$9</f>
        <v>0</v>
      </c>
      <c r="U37" s="143"/>
      <c r="V37" s="140" t="s">
        <v>4</v>
      </c>
      <c r="W37" s="144">
        <f>$AE$9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53</v>
      </c>
      <c r="U38" s="148"/>
      <c r="V38" s="140" t="s">
        <v>4</v>
      </c>
      <c r="W38" s="148">
        <f>SUM(W32:W37)</f>
        <v>53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:CA38"/>
  <sheetViews>
    <sheetView workbookViewId="0" topLeftCell="A2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37" t="s">
        <v>27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6" t="s">
        <v>33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7" t="s">
        <v>112</v>
      </c>
      <c r="C4" s="4"/>
      <c r="D4" s="4"/>
      <c r="E4" s="171"/>
      <c r="F4" s="41"/>
      <c r="G4" s="210" t="s">
        <v>53</v>
      </c>
      <c r="H4" s="213"/>
      <c r="I4" s="214"/>
      <c r="J4" s="215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1</v>
      </c>
      <c r="Q4" s="6">
        <f>+H19</f>
        <v>1</v>
      </c>
      <c r="R4" s="3" t="s">
        <v>4</v>
      </c>
      <c r="S4" s="10">
        <f>+J19</f>
        <v>3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13</v>
      </c>
      <c r="AD4" s="3" t="s">
        <v>4</v>
      </c>
      <c r="AE4" s="10">
        <f>SUM(J4,M4,P4,S4,V4,Y4)</f>
        <v>4</v>
      </c>
      <c r="AF4" s="242"/>
      <c r="AG4" s="243"/>
      <c r="AH4" s="244"/>
    </row>
    <row r="5" spans="1:34" ht="15.75">
      <c r="A5" s="174">
        <v>2</v>
      </c>
      <c r="B5" s="207" t="s">
        <v>113</v>
      </c>
      <c r="C5" s="4"/>
      <c r="D5" s="4"/>
      <c r="E5" s="81"/>
      <c r="F5" s="41"/>
      <c r="G5" s="210" t="s">
        <v>44</v>
      </c>
      <c r="H5" s="42">
        <f>+M4</f>
        <v>0</v>
      </c>
      <c r="I5" s="3" t="s">
        <v>4</v>
      </c>
      <c r="J5" s="43">
        <f>+K4</f>
        <v>3</v>
      </c>
      <c r="K5" s="216"/>
      <c r="L5" s="217"/>
      <c r="M5" s="218"/>
      <c r="N5" s="6">
        <f>+H20</f>
        <v>3</v>
      </c>
      <c r="O5" s="3" t="s">
        <v>4</v>
      </c>
      <c r="P5" s="9">
        <f>+J20</f>
        <v>1</v>
      </c>
      <c r="Q5" s="6">
        <f>+AF14</f>
        <v>3</v>
      </c>
      <c r="R5" s="3" t="s">
        <v>4</v>
      </c>
      <c r="S5" s="10">
        <f>+AH14</f>
        <v>2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1</v>
      </c>
      <c r="Z5" s="8">
        <f t="shared" si="0"/>
        <v>4</v>
      </c>
      <c r="AA5" s="3" t="s">
        <v>4</v>
      </c>
      <c r="AB5" s="9">
        <f t="shared" si="1"/>
        <v>1</v>
      </c>
      <c r="AC5" s="10">
        <f>SUM(H14,J25,AF18,H20,AF14)</f>
        <v>12</v>
      </c>
      <c r="AD5" s="3" t="s">
        <v>4</v>
      </c>
      <c r="AE5" s="10">
        <f>SUM(J14,H25,AH18,J20,AH14)</f>
        <v>7</v>
      </c>
      <c r="AF5" s="242"/>
      <c r="AG5" s="243"/>
      <c r="AH5" s="244"/>
    </row>
    <row r="6" spans="1:34" ht="15.75">
      <c r="A6" s="174">
        <v>3</v>
      </c>
      <c r="B6" s="207" t="s">
        <v>136</v>
      </c>
      <c r="C6" s="4"/>
      <c r="D6" s="4"/>
      <c r="E6" s="81"/>
      <c r="F6" s="41"/>
      <c r="G6" s="210" t="s">
        <v>137</v>
      </c>
      <c r="H6" s="42">
        <f>+P4</f>
        <v>1</v>
      </c>
      <c r="I6" s="3" t="s">
        <v>4</v>
      </c>
      <c r="J6" s="43">
        <f>+N4</f>
        <v>3</v>
      </c>
      <c r="K6" s="42">
        <f>+P5</f>
        <v>1</v>
      </c>
      <c r="L6" s="4" t="s">
        <v>4</v>
      </c>
      <c r="M6" s="43">
        <f>+N5</f>
        <v>3</v>
      </c>
      <c r="N6" s="216"/>
      <c r="O6" s="214"/>
      <c r="P6" s="219"/>
      <c r="Q6" s="6">
        <f>+H15</f>
        <v>3</v>
      </c>
      <c r="R6" s="3" t="s">
        <v>4</v>
      </c>
      <c r="S6" s="10">
        <f>+J15</f>
        <v>1</v>
      </c>
      <c r="T6" s="6">
        <f>+H24</f>
        <v>3</v>
      </c>
      <c r="U6" s="3" t="s">
        <v>4</v>
      </c>
      <c r="V6" s="9">
        <f>+J24</f>
        <v>1</v>
      </c>
      <c r="W6" s="6">
        <f>+AF13</f>
        <v>0</v>
      </c>
      <c r="X6" s="3" t="s">
        <v>4</v>
      </c>
      <c r="Y6" s="10">
        <f>+AH13</f>
        <v>3</v>
      </c>
      <c r="Z6" s="8">
        <f t="shared" si="0"/>
        <v>2</v>
      </c>
      <c r="AA6" s="3" t="s">
        <v>4</v>
      </c>
      <c r="AB6" s="9">
        <f t="shared" si="1"/>
        <v>3</v>
      </c>
      <c r="AC6" s="10">
        <f>SUM(H15,H24,AH19,J20,AF13)</f>
        <v>8</v>
      </c>
      <c r="AD6" s="3" t="s">
        <v>4</v>
      </c>
      <c r="AE6" s="10">
        <f>SUM(J15,J24,AF19,H20,AH13)</f>
        <v>11</v>
      </c>
      <c r="AF6" s="242"/>
      <c r="AG6" s="243"/>
      <c r="AH6" s="244"/>
    </row>
    <row r="7" spans="1:34" ht="15.75">
      <c r="A7" s="174">
        <v>4</v>
      </c>
      <c r="B7" s="207" t="s">
        <v>139</v>
      </c>
      <c r="C7" s="4"/>
      <c r="D7" s="4"/>
      <c r="E7" s="81"/>
      <c r="F7" s="41"/>
      <c r="G7" s="210" t="s">
        <v>140</v>
      </c>
      <c r="H7" s="42">
        <f>+S4</f>
        <v>3</v>
      </c>
      <c r="I7" s="3" t="s">
        <v>4</v>
      </c>
      <c r="J7" s="43">
        <f>+Q4</f>
        <v>1</v>
      </c>
      <c r="K7" s="42">
        <f>+S5</f>
        <v>2</v>
      </c>
      <c r="L7" s="4" t="s">
        <v>4</v>
      </c>
      <c r="M7" s="43">
        <f>+Q5</f>
        <v>3</v>
      </c>
      <c r="N7" s="42">
        <f>+S6</f>
        <v>1</v>
      </c>
      <c r="O7" s="3" t="s">
        <v>4</v>
      </c>
      <c r="P7" s="9">
        <f>+Q6</f>
        <v>3</v>
      </c>
      <c r="Q7" s="220"/>
      <c r="R7" s="214"/>
      <c r="S7" s="215"/>
      <c r="T7" s="6">
        <f>+AF20</f>
        <v>3</v>
      </c>
      <c r="U7" s="44" t="s">
        <v>4</v>
      </c>
      <c r="V7" s="10">
        <f>+AH20</f>
        <v>1</v>
      </c>
      <c r="W7" s="6">
        <f>+H23</f>
        <v>3</v>
      </c>
      <c r="X7" s="3" t="s">
        <v>4</v>
      </c>
      <c r="Y7" s="10">
        <f>+J23</f>
        <v>0</v>
      </c>
      <c r="Z7" s="8">
        <f t="shared" si="0"/>
        <v>3</v>
      </c>
      <c r="AA7" s="3" t="s">
        <v>4</v>
      </c>
      <c r="AB7" s="9">
        <f t="shared" si="1"/>
        <v>2</v>
      </c>
      <c r="AC7" s="10">
        <f>SUM(J15,H23,AF20,J19,AH14)</f>
        <v>12</v>
      </c>
      <c r="AD7" s="3" t="s">
        <v>4</v>
      </c>
      <c r="AE7" s="10">
        <f>SUM(H15,J23,AH20,H19,AF14)</f>
        <v>8</v>
      </c>
      <c r="AF7" s="242"/>
      <c r="AG7" s="243"/>
      <c r="AH7" s="244"/>
    </row>
    <row r="8" spans="1:34" ht="15.75">
      <c r="A8" s="175">
        <v>5</v>
      </c>
      <c r="B8" s="208" t="s">
        <v>141</v>
      </c>
      <c r="C8" s="1"/>
      <c r="D8" s="25"/>
      <c r="E8" s="81"/>
      <c r="F8" s="151"/>
      <c r="G8" s="211" t="s">
        <v>35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1</v>
      </c>
      <c r="O8" s="3" t="s">
        <v>4</v>
      </c>
      <c r="P8" s="2">
        <f>+T6</f>
        <v>3</v>
      </c>
      <c r="Q8" s="1">
        <f>+V7</f>
        <v>1</v>
      </c>
      <c r="R8" s="5" t="s">
        <v>4</v>
      </c>
      <c r="S8" s="1">
        <f>+T7</f>
        <v>3</v>
      </c>
      <c r="T8" s="221"/>
      <c r="U8" s="222"/>
      <c r="V8" s="222"/>
      <c r="W8" s="6">
        <f>+H18</f>
        <v>3</v>
      </c>
      <c r="X8" s="3" t="s">
        <v>4</v>
      </c>
      <c r="Y8" s="7">
        <f>+J18</f>
        <v>2</v>
      </c>
      <c r="Z8" s="8">
        <f t="shared" si="0"/>
        <v>1</v>
      </c>
      <c r="AA8" s="3" t="s">
        <v>4</v>
      </c>
      <c r="AB8" s="9">
        <f t="shared" si="1"/>
        <v>4</v>
      </c>
      <c r="AC8" s="10">
        <f>SUM(J14,J24,AH20,H18,AH15)</f>
        <v>5</v>
      </c>
      <c r="AD8" s="3" t="s">
        <v>4</v>
      </c>
      <c r="AE8" s="9">
        <f>SUM(H14,H24,AF20,J18,AF15)</f>
        <v>14</v>
      </c>
      <c r="AF8" s="242"/>
      <c r="AG8" s="243"/>
      <c r="AH8" s="244"/>
    </row>
    <row r="9" spans="1:34" ht="15.75" customHeight="1" thickBot="1">
      <c r="A9" s="176">
        <v>6</v>
      </c>
      <c r="B9" s="209" t="s">
        <v>142</v>
      </c>
      <c r="C9" s="11"/>
      <c r="D9" s="11"/>
      <c r="E9" s="172"/>
      <c r="F9" s="12"/>
      <c r="G9" s="212" t="s">
        <v>91</v>
      </c>
      <c r="H9" s="13">
        <f>+Y4</f>
        <v>0</v>
      </c>
      <c r="I9" s="14" t="s">
        <v>4</v>
      </c>
      <c r="J9" s="15">
        <f>+W4</f>
        <v>3</v>
      </c>
      <c r="K9" s="13">
        <f>+Y5</f>
        <v>1</v>
      </c>
      <c r="L9" s="11" t="s">
        <v>4</v>
      </c>
      <c r="M9" s="15">
        <f>+W5</f>
        <v>3</v>
      </c>
      <c r="N9" s="13">
        <f>+Y6</f>
        <v>3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3</v>
      </c>
      <c r="T9" s="17">
        <f>+Y8</f>
        <v>2</v>
      </c>
      <c r="U9" s="14" t="s">
        <v>4</v>
      </c>
      <c r="V9" s="16">
        <f>+W8</f>
        <v>3</v>
      </c>
      <c r="W9" s="223"/>
      <c r="X9" s="224"/>
      <c r="Y9" s="225"/>
      <c r="Z9" s="19">
        <f t="shared" si="0"/>
        <v>1</v>
      </c>
      <c r="AA9" s="14" t="s">
        <v>4</v>
      </c>
      <c r="AB9" s="16">
        <f t="shared" si="1"/>
        <v>4</v>
      </c>
      <c r="AC9" s="18">
        <f>SUM(J13,J23,AH18,J18,AH13)</f>
        <v>6</v>
      </c>
      <c r="AD9" s="14" t="s">
        <v>4</v>
      </c>
      <c r="AE9" s="18">
        <f>SUM(H13,H23,AF18,H18,AF13)</f>
        <v>12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56</v>
      </c>
      <c r="AD10" s="170"/>
      <c r="AE10" s="170">
        <f>SUM(AE4:AE9)</f>
        <v>56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Friz, Florian</v>
      </c>
      <c r="F13" s="49" t="s">
        <v>6</v>
      </c>
      <c r="G13" s="50" t="str">
        <f>+B9</f>
        <v>Krohn, Christian</v>
      </c>
      <c r="H13" s="226">
        <v>3</v>
      </c>
      <c r="I13" s="51" t="s">
        <v>4</v>
      </c>
      <c r="J13" s="228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Abele, Manuel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Krohn, Christian</v>
      </c>
      <c r="Y13" s="52"/>
      <c r="Z13" s="72"/>
      <c r="AA13" s="48"/>
      <c r="AB13" s="48"/>
      <c r="AC13" s="48"/>
      <c r="AD13" s="48"/>
      <c r="AE13" s="48"/>
      <c r="AF13" s="230">
        <v>0</v>
      </c>
      <c r="AG13" s="60" t="s">
        <v>4</v>
      </c>
      <c r="AH13" s="228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Iri, Furkan</v>
      </c>
      <c r="F14" s="56" t="s">
        <v>6</v>
      </c>
      <c r="G14" s="43" t="str">
        <f>+B8</f>
        <v>Tetzlaff, Nikita</v>
      </c>
      <c r="H14" s="226">
        <v>3</v>
      </c>
      <c r="I14" s="51" t="s">
        <v>4</v>
      </c>
      <c r="J14" s="228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Iri, Furkan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Olajos, Robin</v>
      </c>
      <c r="Y14" s="58"/>
      <c r="Z14" s="75"/>
      <c r="AA14" s="42"/>
      <c r="AB14" s="42"/>
      <c r="AC14" s="42"/>
      <c r="AD14" s="42"/>
      <c r="AE14" s="42"/>
      <c r="AF14" s="231">
        <v>3</v>
      </c>
      <c r="AG14" s="76" t="s">
        <v>4</v>
      </c>
      <c r="AH14" s="232">
        <v>2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Abele, Manuel</v>
      </c>
      <c r="F15" s="62" t="s">
        <v>6</v>
      </c>
      <c r="G15" s="63" t="str">
        <f>+B7</f>
        <v>Olajos, Robin</v>
      </c>
      <c r="H15" s="227">
        <v>3</v>
      </c>
      <c r="I15" s="64" t="s">
        <v>4</v>
      </c>
      <c r="J15" s="229">
        <v>1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Friz, Florian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Tetzlaff, Nikita</v>
      </c>
      <c r="Y15" s="93"/>
      <c r="Z15" s="93"/>
      <c r="AA15" s="93"/>
      <c r="AB15" s="93"/>
      <c r="AC15" s="93"/>
      <c r="AD15" s="93"/>
      <c r="AE15" s="91"/>
      <c r="AF15" s="227">
        <v>3</v>
      </c>
      <c r="AG15" s="64" t="s">
        <v>4</v>
      </c>
      <c r="AH15" s="229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Tetzlaff, Nikita</v>
      </c>
      <c r="F18" s="54" t="s">
        <v>6</v>
      </c>
      <c r="G18" s="48" t="str">
        <f>+B9</f>
        <v>Krohn, Christian</v>
      </c>
      <c r="H18" s="230">
        <v>3</v>
      </c>
      <c r="I18" s="51" t="s">
        <v>4</v>
      </c>
      <c r="J18" s="234">
        <v>2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Iri, Furkan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Krohn, Christian</v>
      </c>
      <c r="Y18" s="22"/>
      <c r="Z18" s="114"/>
      <c r="AA18" s="114"/>
      <c r="AB18" s="114"/>
      <c r="AC18" s="114"/>
      <c r="AD18" s="114"/>
      <c r="AE18" s="114"/>
      <c r="AF18" s="236">
        <v>3</v>
      </c>
      <c r="AG18" s="85" t="s">
        <v>4</v>
      </c>
      <c r="AH18" s="232">
        <v>1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Friz, Florian</v>
      </c>
      <c r="F19" s="57" t="s">
        <v>6</v>
      </c>
      <c r="G19" s="42" t="str">
        <f>+B7</f>
        <v>Olajos, Robin</v>
      </c>
      <c r="H19" s="230">
        <v>1</v>
      </c>
      <c r="I19" s="60" t="s">
        <v>4</v>
      </c>
      <c r="J19" s="228">
        <v>3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Friz, Florian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Abele, Manuel</v>
      </c>
      <c r="Y19" s="58"/>
      <c r="Z19" s="59"/>
      <c r="AA19" s="42"/>
      <c r="AB19" s="42"/>
      <c r="AC19" s="42"/>
      <c r="AD19" s="42"/>
      <c r="AE19" s="42"/>
      <c r="AF19" s="230">
        <v>3</v>
      </c>
      <c r="AG19" s="51" t="s">
        <v>4</v>
      </c>
      <c r="AH19" s="228">
        <v>1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Iri, Furkan</v>
      </c>
      <c r="F20" s="66" t="s">
        <v>6</v>
      </c>
      <c r="G20" s="61" t="str">
        <f>+B6</f>
        <v>Abele, Manuel</v>
      </c>
      <c r="H20" s="233">
        <v>3</v>
      </c>
      <c r="I20" s="69" t="s">
        <v>4</v>
      </c>
      <c r="J20" s="235">
        <v>1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Olajos, Robin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Tetzlaff, Nikita</v>
      </c>
      <c r="Y20" s="67"/>
      <c r="Z20" s="68"/>
      <c r="AA20" s="61"/>
      <c r="AB20" s="61"/>
      <c r="AC20" s="61"/>
      <c r="AD20" s="61"/>
      <c r="AE20" s="61"/>
      <c r="AF20" s="233">
        <v>3</v>
      </c>
      <c r="AG20" s="79" t="s">
        <v>4</v>
      </c>
      <c r="AH20" s="235">
        <v>1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Olajos, Robin</v>
      </c>
      <c r="F23" s="49" t="s">
        <v>6</v>
      </c>
      <c r="G23" s="50" t="str">
        <f>+B9</f>
        <v>Krohn, Christian</v>
      </c>
      <c r="H23" s="226">
        <v>3</v>
      </c>
      <c r="I23" s="51" t="s">
        <v>4</v>
      </c>
      <c r="J23" s="228">
        <v>0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Abele, Manuel</v>
      </c>
      <c r="F24" s="56" t="s">
        <v>6</v>
      </c>
      <c r="G24" s="43" t="str">
        <f>+B8</f>
        <v>Tetzlaff, Nikita</v>
      </c>
      <c r="H24" s="226">
        <v>3</v>
      </c>
      <c r="I24" s="51" t="s">
        <v>4</v>
      </c>
      <c r="J24" s="228">
        <v>1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Friz, Florian</v>
      </c>
      <c r="F25" s="95" t="s">
        <v>6</v>
      </c>
      <c r="G25" s="93" t="str">
        <f>+B5</f>
        <v>Iri, Furkan</v>
      </c>
      <c r="H25" s="233">
        <v>3</v>
      </c>
      <c r="I25" s="79" t="s">
        <v>4</v>
      </c>
      <c r="J25" s="235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Friz, Florian</v>
      </c>
      <c r="C32" s="102"/>
      <c r="D32" s="102"/>
      <c r="E32" s="102"/>
      <c r="F32" s="102"/>
      <c r="G32" s="129" t="str">
        <f>$G$4</f>
        <v>Friedrichshaller SV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1</v>
      </c>
      <c r="S32" s="134"/>
      <c r="T32" s="135">
        <f>$AC$4</f>
        <v>13</v>
      </c>
      <c r="U32" s="136"/>
      <c r="V32" s="133" t="s">
        <v>4</v>
      </c>
      <c r="W32" s="137">
        <f>$AE$4</f>
        <v>4</v>
      </c>
      <c r="X32" s="138"/>
      <c r="Y32" s="102"/>
      <c r="Z32" s="130">
        <f aca="true" t="shared" si="2" ref="Z32:Z37">SUM(T32-W32)</f>
        <v>9</v>
      </c>
      <c r="AA32" s="131"/>
      <c r="AB32" s="45"/>
      <c r="AC32" s="153">
        <v>1</v>
      </c>
      <c r="AD32" s="46"/>
    </row>
    <row r="33" spans="2:30" ht="15.75">
      <c r="B33" s="154" t="str">
        <f>$B$5</f>
        <v>Iri, Furkan</v>
      </c>
      <c r="C33" s="58"/>
      <c r="D33" s="58"/>
      <c r="E33" s="58"/>
      <c r="F33" s="58"/>
      <c r="G33" s="155" t="str">
        <f>$G$5</f>
        <v>TG Offenau</v>
      </c>
      <c r="H33" s="58"/>
      <c r="I33" s="58"/>
      <c r="J33" s="58"/>
      <c r="K33" s="58"/>
      <c r="L33" s="58"/>
      <c r="M33" s="58"/>
      <c r="N33" s="58"/>
      <c r="O33" s="164"/>
      <c r="P33" s="156">
        <f>$Z$5</f>
        <v>4</v>
      </c>
      <c r="Q33" s="157" t="s">
        <v>4</v>
      </c>
      <c r="R33" s="156">
        <f>$AB$5</f>
        <v>1</v>
      </c>
      <c r="S33" s="165"/>
      <c r="T33" s="162">
        <f>$AC$5</f>
        <v>12</v>
      </c>
      <c r="U33" s="159"/>
      <c r="V33" s="157" t="s">
        <v>4</v>
      </c>
      <c r="W33" s="158">
        <f>$AE$5</f>
        <v>7</v>
      </c>
      <c r="X33" s="163"/>
      <c r="Y33" s="58"/>
      <c r="Z33" s="160">
        <f t="shared" si="2"/>
        <v>5</v>
      </c>
      <c r="AA33" s="161"/>
      <c r="AB33" s="45"/>
      <c r="AC33" s="153">
        <v>2</v>
      </c>
      <c r="AD33" s="46"/>
    </row>
    <row r="34" spans="2:30" ht="15.75">
      <c r="B34" s="128" t="str">
        <f>$B$7</f>
        <v>Olajos, Robin</v>
      </c>
      <c r="C34" s="102"/>
      <c r="D34" s="102"/>
      <c r="E34" s="102"/>
      <c r="F34" s="102"/>
      <c r="G34" s="129" t="str">
        <f>$G$7</f>
        <v>VFL Brackenheim</v>
      </c>
      <c r="H34" s="102"/>
      <c r="I34" s="102"/>
      <c r="J34" s="102"/>
      <c r="K34" s="102"/>
      <c r="L34" s="102"/>
      <c r="M34" s="102"/>
      <c r="N34" s="102"/>
      <c r="O34" s="80"/>
      <c r="P34" s="132">
        <f>$Z$7</f>
        <v>3</v>
      </c>
      <c r="Q34" s="133" t="s">
        <v>4</v>
      </c>
      <c r="R34" s="132">
        <f>$AB$7</f>
        <v>2</v>
      </c>
      <c r="S34" s="134"/>
      <c r="T34" s="135">
        <f>$AC$7</f>
        <v>12</v>
      </c>
      <c r="U34" s="136"/>
      <c r="V34" s="133" t="s">
        <v>4</v>
      </c>
      <c r="W34" s="137">
        <f>$AE$7</f>
        <v>8</v>
      </c>
      <c r="X34" s="138"/>
      <c r="Y34" s="102"/>
      <c r="Z34" s="130">
        <f t="shared" si="2"/>
        <v>4</v>
      </c>
      <c r="AA34" s="131"/>
      <c r="AB34" s="45"/>
      <c r="AC34" s="153">
        <v>3</v>
      </c>
      <c r="AD34" s="46"/>
    </row>
    <row r="35" spans="2:30" ht="15.75">
      <c r="B35" s="128" t="str">
        <f>$B$6</f>
        <v>Abele, Manuel</v>
      </c>
      <c r="C35" s="102"/>
      <c r="D35" s="102"/>
      <c r="E35" s="102"/>
      <c r="F35" s="102"/>
      <c r="G35" s="129" t="str">
        <f>$G$6</f>
        <v>TSV Unterrguppenbach</v>
      </c>
      <c r="H35" s="102"/>
      <c r="I35" s="102"/>
      <c r="J35" s="102"/>
      <c r="K35" s="102"/>
      <c r="L35" s="102"/>
      <c r="M35" s="102"/>
      <c r="N35" s="102"/>
      <c r="O35" s="80"/>
      <c r="P35" s="132">
        <f>$Z$6</f>
        <v>2</v>
      </c>
      <c r="Q35" s="133" t="s">
        <v>4</v>
      </c>
      <c r="R35" s="132">
        <f>$AB$6</f>
        <v>3</v>
      </c>
      <c r="S35" s="134"/>
      <c r="T35" s="135">
        <f>$AC$6</f>
        <v>8</v>
      </c>
      <c r="U35" s="136"/>
      <c r="V35" s="133" t="s">
        <v>4</v>
      </c>
      <c r="W35" s="137">
        <f>$AE$6</f>
        <v>11</v>
      </c>
      <c r="X35" s="138"/>
      <c r="Y35" s="102"/>
      <c r="Z35" s="130">
        <f t="shared" si="2"/>
        <v>-3</v>
      </c>
      <c r="AA35" s="131"/>
      <c r="AB35" s="45"/>
      <c r="AC35" s="153">
        <v>4</v>
      </c>
      <c r="AD35" s="46"/>
    </row>
    <row r="36" spans="2:30" ht="15.75">
      <c r="B36" s="128" t="str">
        <f>$B$9</f>
        <v>Krohn, Christian</v>
      </c>
      <c r="C36" s="102"/>
      <c r="D36" s="102"/>
      <c r="E36" s="102"/>
      <c r="F36" s="102"/>
      <c r="G36" s="129" t="str">
        <f>$G$9</f>
        <v>SPVGG Heinriet</v>
      </c>
      <c r="H36" s="102"/>
      <c r="I36" s="102"/>
      <c r="J36" s="102"/>
      <c r="K36" s="102"/>
      <c r="L36" s="102"/>
      <c r="M36" s="102"/>
      <c r="N36" s="102"/>
      <c r="O36" s="80"/>
      <c r="P36" s="132">
        <f>$Z$9</f>
        <v>1</v>
      </c>
      <c r="Q36" s="133" t="s">
        <v>4</v>
      </c>
      <c r="R36" s="132">
        <f>$AB$9</f>
        <v>4</v>
      </c>
      <c r="S36" s="134"/>
      <c r="T36" s="135">
        <f>$AC$9</f>
        <v>6</v>
      </c>
      <c r="U36" s="136"/>
      <c r="V36" s="133" t="s">
        <v>4</v>
      </c>
      <c r="W36" s="137">
        <f>$AE$9</f>
        <v>12</v>
      </c>
      <c r="X36" s="138"/>
      <c r="Y36" s="102"/>
      <c r="Z36" s="130">
        <f t="shared" si="2"/>
        <v>-6</v>
      </c>
      <c r="AA36" s="131"/>
      <c r="AB36" s="45"/>
      <c r="AC36" s="153">
        <v>5</v>
      </c>
      <c r="AD36" s="46"/>
    </row>
    <row r="37" spans="2:30" ht="16.5" thickBot="1">
      <c r="B37" s="124" t="str">
        <f>$B$8</f>
        <v>Tetzlaff, Nikita</v>
      </c>
      <c r="C37" s="67"/>
      <c r="D37" s="67"/>
      <c r="E37" s="78"/>
      <c r="F37" s="67"/>
      <c r="G37" s="125" t="str">
        <f>$G$8</f>
        <v>TSG Heilbronn</v>
      </c>
      <c r="H37" s="67"/>
      <c r="I37" s="67"/>
      <c r="J37" s="67"/>
      <c r="K37" s="67"/>
      <c r="L37" s="67"/>
      <c r="M37" s="67"/>
      <c r="N37" s="67"/>
      <c r="O37" s="65"/>
      <c r="P37" s="139">
        <f>$Z$8</f>
        <v>1</v>
      </c>
      <c r="Q37" s="140" t="s">
        <v>4</v>
      </c>
      <c r="R37" s="139">
        <f>$AB$8</f>
        <v>4</v>
      </c>
      <c r="S37" s="141"/>
      <c r="T37" s="142">
        <f>$AC$8</f>
        <v>5</v>
      </c>
      <c r="U37" s="143"/>
      <c r="V37" s="140" t="s">
        <v>4</v>
      </c>
      <c r="W37" s="144">
        <f>$AE$8</f>
        <v>14</v>
      </c>
      <c r="X37" s="145"/>
      <c r="Y37" s="67"/>
      <c r="Z37" s="126">
        <f t="shared" si="2"/>
        <v>-9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56</v>
      </c>
      <c r="U38" s="148"/>
      <c r="V38" s="140" t="s">
        <v>4</v>
      </c>
      <c r="W38" s="148">
        <f>SUM(W32:W37)</f>
        <v>56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CA38"/>
  <sheetViews>
    <sheetView workbookViewId="0" topLeftCell="A2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37" t="s">
        <v>18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6" t="s">
        <v>26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7" t="s">
        <v>36</v>
      </c>
      <c r="C4" s="4"/>
      <c r="D4" s="4"/>
      <c r="E4" s="171"/>
      <c r="F4" s="41"/>
      <c r="G4" s="210" t="s">
        <v>37</v>
      </c>
      <c r="H4" s="213"/>
      <c r="I4" s="214"/>
      <c r="J4" s="215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7" t="s">
        <v>60</v>
      </c>
      <c r="C5" s="4"/>
      <c r="D5" s="4"/>
      <c r="E5" s="81"/>
      <c r="F5" s="41"/>
      <c r="G5" s="210" t="s">
        <v>55</v>
      </c>
      <c r="H5" s="42">
        <f>+M4</f>
        <v>0</v>
      </c>
      <c r="I5" s="3" t="s">
        <v>4</v>
      </c>
      <c r="J5" s="43">
        <f>+K4</f>
        <v>3</v>
      </c>
      <c r="K5" s="216"/>
      <c r="L5" s="217"/>
      <c r="M5" s="218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4</v>
      </c>
      <c r="AA5" s="3" t="s">
        <v>4</v>
      </c>
      <c r="AB5" s="9">
        <f t="shared" si="1"/>
        <v>1</v>
      </c>
      <c r="AC5" s="10">
        <f>SUM(H14,J25,AF18,H20,AF14)</f>
        <v>12</v>
      </c>
      <c r="AD5" s="3" t="s">
        <v>4</v>
      </c>
      <c r="AE5" s="10">
        <f>SUM(J14,H25,AH18,J20,AH14)</f>
        <v>3</v>
      </c>
      <c r="AF5" s="242"/>
      <c r="AG5" s="243"/>
      <c r="AH5" s="244"/>
    </row>
    <row r="6" spans="1:34" ht="15.75">
      <c r="A6" s="174">
        <v>3</v>
      </c>
      <c r="B6" s="207" t="s">
        <v>61</v>
      </c>
      <c r="C6" s="4"/>
      <c r="D6" s="4"/>
      <c r="E6" s="81"/>
      <c r="F6" s="41"/>
      <c r="G6" s="210" t="s">
        <v>35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6"/>
      <c r="O6" s="214"/>
      <c r="P6" s="219"/>
      <c r="Q6" s="6">
        <f>+H15</f>
        <v>3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0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3</v>
      </c>
      <c r="AA6" s="3" t="s">
        <v>4</v>
      </c>
      <c r="AB6" s="9">
        <f t="shared" si="1"/>
        <v>2</v>
      </c>
      <c r="AC6" s="10">
        <f>SUM(H15,H24,AH19,J20,AF13)</f>
        <v>9</v>
      </c>
      <c r="AD6" s="3" t="s">
        <v>4</v>
      </c>
      <c r="AE6" s="10">
        <f>SUM(J15,J24,AF19,H20,AH13)</f>
        <v>6</v>
      </c>
      <c r="AF6" s="242"/>
      <c r="AG6" s="243"/>
      <c r="AH6" s="244"/>
    </row>
    <row r="7" spans="1:34" ht="15.75">
      <c r="A7" s="174">
        <v>4</v>
      </c>
      <c r="B7" s="207" t="s">
        <v>62</v>
      </c>
      <c r="C7" s="4"/>
      <c r="D7" s="4"/>
      <c r="E7" s="81"/>
      <c r="F7" s="41"/>
      <c r="G7" s="210" t="s">
        <v>63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3</v>
      </c>
      <c r="Q7" s="220"/>
      <c r="R7" s="214"/>
      <c r="S7" s="215"/>
      <c r="T7" s="6">
        <f>+AF20</f>
        <v>0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0</v>
      </c>
      <c r="AA7" s="3" t="s">
        <v>4</v>
      </c>
      <c r="AB7" s="9">
        <f t="shared" si="1"/>
        <v>5</v>
      </c>
      <c r="AC7" s="10">
        <f>SUM(J15,H23,AF20,J19,AH14)</f>
        <v>0</v>
      </c>
      <c r="AD7" s="3" t="s">
        <v>4</v>
      </c>
      <c r="AE7" s="10">
        <f>SUM(H15,J23,AH20,H19,AF14)</f>
        <v>15</v>
      </c>
      <c r="AF7" s="242"/>
      <c r="AG7" s="243"/>
      <c r="AH7" s="244"/>
    </row>
    <row r="8" spans="1:34" ht="15.75">
      <c r="A8" s="175">
        <v>5</v>
      </c>
      <c r="B8" s="208" t="s">
        <v>64</v>
      </c>
      <c r="C8" s="1"/>
      <c r="D8" s="25"/>
      <c r="E8" s="81"/>
      <c r="F8" s="151"/>
      <c r="G8" s="211" t="s">
        <v>59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3</v>
      </c>
      <c r="Q8" s="1">
        <f>+V7</f>
        <v>3</v>
      </c>
      <c r="R8" s="5" t="s">
        <v>4</v>
      </c>
      <c r="S8" s="1">
        <f>+T7</f>
        <v>0</v>
      </c>
      <c r="T8" s="221"/>
      <c r="U8" s="222"/>
      <c r="V8" s="222"/>
      <c r="W8" s="6">
        <f>+H18</f>
        <v>3</v>
      </c>
      <c r="X8" s="3" t="s">
        <v>4</v>
      </c>
      <c r="Y8" s="7">
        <f>+J18</f>
        <v>1</v>
      </c>
      <c r="Z8" s="8">
        <f t="shared" si="0"/>
        <v>2</v>
      </c>
      <c r="AA8" s="3" t="s">
        <v>4</v>
      </c>
      <c r="AB8" s="9">
        <f t="shared" si="1"/>
        <v>3</v>
      </c>
      <c r="AC8" s="10">
        <f>SUM(J14,J24,AH20,H18,AH15)</f>
        <v>6</v>
      </c>
      <c r="AD8" s="3" t="s">
        <v>4</v>
      </c>
      <c r="AE8" s="9">
        <f>SUM(H14,H24,AF20,J18,AF15)</f>
        <v>10</v>
      </c>
      <c r="AF8" s="242"/>
      <c r="AG8" s="243"/>
      <c r="AH8" s="244"/>
    </row>
    <row r="9" spans="1:34" ht="15.75" customHeight="1" thickBot="1">
      <c r="A9" s="176">
        <v>6</v>
      </c>
      <c r="B9" s="209" t="s">
        <v>65</v>
      </c>
      <c r="C9" s="11"/>
      <c r="D9" s="11"/>
      <c r="E9" s="172"/>
      <c r="F9" s="12"/>
      <c r="G9" s="212" t="s">
        <v>53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3</v>
      </c>
      <c r="Q9" s="17">
        <f>+Y7</f>
        <v>3</v>
      </c>
      <c r="R9" s="14" t="s">
        <v>4</v>
      </c>
      <c r="S9" s="18">
        <f>+W7</f>
        <v>0</v>
      </c>
      <c r="T9" s="17">
        <f>+Y8</f>
        <v>1</v>
      </c>
      <c r="U9" s="14" t="s">
        <v>4</v>
      </c>
      <c r="V9" s="16">
        <f>+W8</f>
        <v>3</v>
      </c>
      <c r="W9" s="223"/>
      <c r="X9" s="224"/>
      <c r="Y9" s="225"/>
      <c r="Z9" s="19">
        <f t="shared" si="0"/>
        <v>1</v>
      </c>
      <c r="AA9" s="14" t="s">
        <v>4</v>
      </c>
      <c r="AB9" s="16">
        <f t="shared" si="1"/>
        <v>4</v>
      </c>
      <c r="AC9" s="18">
        <f>SUM(J13,J23,AH18,J18,AH13)</f>
        <v>4</v>
      </c>
      <c r="AD9" s="14" t="s">
        <v>4</v>
      </c>
      <c r="AE9" s="18">
        <f>SUM(H13,H23,AF18,H18,AF13)</f>
        <v>12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46</v>
      </c>
      <c r="AD10" s="170"/>
      <c r="AE10" s="170">
        <f>SUM(AE4:AE9)</f>
        <v>46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Hadlaczky, Thomas</v>
      </c>
      <c r="F13" s="49" t="s">
        <v>6</v>
      </c>
      <c r="G13" s="50" t="str">
        <f>+B9</f>
        <v>Schülen, Alexander</v>
      </c>
      <c r="H13" s="226">
        <v>3</v>
      </c>
      <c r="I13" s="51" t="s">
        <v>4</v>
      </c>
      <c r="J13" s="228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Giebeler, Philipp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Schülen, Alexander</v>
      </c>
      <c r="Y13" s="52"/>
      <c r="Z13" s="72"/>
      <c r="AA13" s="48"/>
      <c r="AB13" s="48"/>
      <c r="AC13" s="48"/>
      <c r="AD13" s="48"/>
      <c r="AE13" s="48"/>
      <c r="AF13" s="230">
        <v>3</v>
      </c>
      <c r="AG13" s="60" t="s">
        <v>4</v>
      </c>
      <c r="AH13" s="228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Zipperlein, Nico</v>
      </c>
      <c r="F14" s="56" t="s">
        <v>6</v>
      </c>
      <c r="G14" s="43" t="str">
        <f>+B8</f>
        <v>Horatschek, Tobias</v>
      </c>
      <c r="H14" s="226">
        <v>3</v>
      </c>
      <c r="I14" s="51" t="s">
        <v>4</v>
      </c>
      <c r="J14" s="228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Zipperlein, Nico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Musebrink, Lars</v>
      </c>
      <c r="Y14" s="58"/>
      <c r="Z14" s="75"/>
      <c r="AA14" s="42"/>
      <c r="AB14" s="42"/>
      <c r="AC14" s="42"/>
      <c r="AD14" s="42"/>
      <c r="AE14" s="42"/>
      <c r="AF14" s="231">
        <v>3</v>
      </c>
      <c r="AG14" s="76" t="s">
        <v>4</v>
      </c>
      <c r="AH14" s="232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Giebeler, Philipp</v>
      </c>
      <c r="F15" s="62" t="s">
        <v>6</v>
      </c>
      <c r="G15" s="63" t="str">
        <f>+B7</f>
        <v>Musebrink, Lars</v>
      </c>
      <c r="H15" s="227">
        <v>3</v>
      </c>
      <c r="I15" s="64" t="s">
        <v>4</v>
      </c>
      <c r="J15" s="229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Hadlaczky, Thomas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Horatschek, Tobias</v>
      </c>
      <c r="Y15" s="93"/>
      <c r="Z15" s="93"/>
      <c r="AA15" s="93"/>
      <c r="AB15" s="93"/>
      <c r="AC15" s="93"/>
      <c r="AD15" s="93"/>
      <c r="AE15" s="91"/>
      <c r="AF15" s="227">
        <v>3</v>
      </c>
      <c r="AG15" s="64" t="s">
        <v>4</v>
      </c>
      <c r="AH15" s="229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Horatschek, Tobias</v>
      </c>
      <c r="F18" s="54" t="s">
        <v>6</v>
      </c>
      <c r="G18" s="48" t="str">
        <f>+B9</f>
        <v>Schülen, Alexander</v>
      </c>
      <c r="H18" s="230">
        <v>3</v>
      </c>
      <c r="I18" s="51" t="s">
        <v>4</v>
      </c>
      <c r="J18" s="234">
        <v>1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Zipperlein, Nico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Schülen, Alexander</v>
      </c>
      <c r="Y18" s="22"/>
      <c r="Z18" s="114"/>
      <c r="AA18" s="114"/>
      <c r="AB18" s="114"/>
      <c r="AC18" s="114"/>
      <c r="AD18" s="114"/>
      <c r="AE18" s="114"/>
      <c r="AF18" s="236">
        <v>3</v>
      </c>
      <c r="AG18" s="85" t="s">
        <v>4</v>
      </c>
      <c r="AH18" s="232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Hadlaczky, Thomas</v>
      </c>
      <c r="F19" s="57" t="s">
        <v>6</v>
      </c>
      <c r="G19" s="42" t="str">
        <f>+B7</f>
        <v>Musebrink, Lars</v>
      </c>
      <c r="H19" s="230">
        <v>3</v>
      </c>
      <c r="I19" s="60" t="s">
        <v>4</v>
      </c>
      <c r="J19" s="228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Hadlaczky, Thomas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Giebeler, Philipp</v>
      </c>
      <c r="Y19" s="58"/>
      <c r="Z19" s="59"/>
      <c r="AA19" s="42"/>
      <c r="AB19" s="42"/>
      <c r="AC19" s="42"/>
      <c r="AD19" s="42"/>
      <c r="AE19" s="42"/>
      <c r="AF19" s="230">
        <v>3</v>
      </c>
      <c r="AG19" s="51" t="s">
        <v>4</v>
      </c>
      <c r="AH19" s="228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Zipperlein, Nico</v>
      </c>
      <c r="F20" s="66" t="s">
        <v>6</v>
      </c>
      <c r="G20" s="61" t="str">
        <f>+B6</f>
        <v>Giebeler, Philipp</v>
      </c>
      <c r="H20" s="233">
        <v>3</v>
      </c>
      <c r="I20" s="69" t="s">
        <v>4</v>
      </c>
      <c r="J20" s="235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Musebrink, Lars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Horatschek, Tobias</v>
      </c>
      <c r="Y20" s="67"/>
      <c r="Z20" s="68"/>
      <c r="AA20" s="61"/>
      <c r="AB20" s="61"/>
      <c r="AC20" s="61"/>
      <c r="AD20" s="61"/>
      <c r="AE20" s="61"/>
      <c r="AF20" s="233">
        <v>0</v>
      </c>
      <c r="AG20" s="79" t="s">
        <v>4</v>
      </c>
      <c r="AH20" s="235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Musebrink, Lars</v>
      </c>
      <c r="F23" s="49" t="s">
        <v>6</v>
      </c>
      <c r="G23" s="50" t="str">
        <f>+B9</f>
        <v>Schülen, Alexander</v>
      </c>
      <c r="H23" s="226">
        <v>0</v>
      </c>
      <c r="I23" s="51" t="s">
        <v>4</v>
      </c>
      <c r="J23" s="228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Giebeler, Philipp</v>
      </c>
      <c r="F24" s="56" t="s">
        <v>6</v>
      </c>
      <c r="G24" s="43" t="str">
        <f>+B8</f>
        <v>Horatschek, Tobias</v>
      </c>
      <c r="H24" s="226">
        <v>3</v>
      </c>
      <c r="I24" s="51" t="s">
        <v>4</v>
      </c>
      <c r="J24" s="228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Hadlaczky, Thomas</v>
      </c>
      <c r="F25" s="95" t="s">
        <v>6</v>
      </c>
      <c r="G25" s="93" t="str">
        <f>+B5</f>
        <v>Zipperlein, Nico</v>
      </c>
      <c r="H25" s="233">
        <v>3</v>
      </c>
      <c r="I25" s="79" t="s">
        <v>4</v>
      </c>
      <c r="J25" s="235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Hadlaczky, Thomas</v>
      </c>
      <c r="C32" s="102"/>
      <c r="D32" s="102"/>
      <c r="E32" s="102"/>
      <c r="F32" s="102"/>
      <c r="G32" s="129" t="str">
        <f>$G$4</f>
        <v>TSV Untereisesheim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15</v>
      </c>
      <c r="AA32" s="131"/>
      <c r="AB32" s="45"/>
      <c r="AC32" s="153">
        <v>1</v>
      </c>
      <c r="AD32" s="46"/>
    </row>
    <row r="33" spans="2:30" ht="15.75">
      <c r="B33" s="154" t="str">
        <f>$B$5</f>
        <v>Zipperlein, Nico</v>
      </c>
      <c r="C33" s="58"/>
      <c r="D33" s="58"/>
      <c r="E33" s="58"/>
      <c r="F33" s="58"/>
      <c r="G33" s="155" t="str">
        <f>$G$5</f>
        <v>TSV Güglingen</v>
      </c>
      <c r="H33" s="58"/>
      <c r="I33" s="58"/>
      <c r="J33" s="58"/>
      <c r="K33" s="58"/>
      <c r="L33" s="58"/>
      <c r="M33" s="58"/>
      <c r="N33" s="58"/>
      <c r="O33" s="164"/>
      <c r="P33" s="156">
        <f>$Z$5</f>
        <v>4</v>
      </c>
      <c r="Q33" s="157" t="s">
        <v>4</v>
      </c>
      <c r="R33" s="156">
        <f>$AB$5</f>
        <v>1</v>
      </c>
      <c r="S33" s="165"/>
      <c r="T33" s="162">
        <f>$AC$5</f>
        <v>12</v>
      </c>
      <c r="U33" s="159"/>
      <c r="V33" s="157" t="s">
        <v>4</v>
      </c>
      <c r="W33" s="158">
        <f>$AE$5</f>
        <v>3</v>
      </c>
      <c r="X33" s="163"/>
      <c r="Y33" s="58"/>
      <c r="Z33" s="160">
        <f t="shared" si="2"/>
        <v>9</v>
      </c>
      <c r="AA33" s="161"/>
      <c r="AB33" s="45"/>
      <c r="AC33" s="153">
        <v>2</v>
      </c>
      <c r="AD33" s="46"/>
    </row>
    <row r="34" spans="2:30" ht="15.75">
      <c r="B34" s="128" t="str">
        <f>$B$6</f>
        <v>Giebeler, Philipp</v>
      </c>
      <c r="C34" s="102"/>
      <c r="D34" s="102"/>
      <c r="E34" s="102"/>
      <c r="F34" s="102"/>
      <c r="G34" s="129" t="str">
        <f>$G$6</f>
        <v>TSG Heilbronn</v>
      </c>
      <c r="H34" s="102"/>
      <c r="I34" s="102"/>
      <c r="J34" s="102"/>
      <c r="K34" s="102"/>
      <c r="L34" s="102"/>
      <c r="M34" s="102"/>
      <c r="N34" s="102"/>
      <c r="O34" s="80"/>
      <c r="P34" s="132">
        <f>$Z$6</f>
        <v>3</v>
      </c>
      <c r="Q34" s="133" t="s">
        <v>4</v>
      </c>
      <c r="R34" s="132">
        <f>$AB$6</f>
        <v>2</v>
      </c>
      <c r="S34" s="134"/>
      <c r="T34" s="135">
        <f>$AC$6</f>
        <v>9</v>
      </c>
      <c r="U34" s="136"/>
      <c r="V34" s="133" t="s">
        <v>4</v>
      </c>
      <c r="W34" s="137">
        <f>$AE$6</f>
        <v>6</v>
      </c>
      <c r="X34" s="138"/>
      <c r="Y34" s="102"/>
      <c r="Z34" s="130">
        <f t="shared" si="2"/>
        <v>3</v>
      </c>
      <c r="AA34" s="131"/>
      <c r="AB34" s="45"/>
      <c r="AC34" s="153">
        <v>3</v>
      </c>
      <c r="AD34" s="46"/>
    </row>
    <row r="35" spans="2:30" ht="15.75">
      <c r="B35" s="128" t="str">
        <f>$B$8</f>
        <v>Horatschek, Tobias</v>
      </c>
      <c r="C35" s="102"/>
      <c r="D35" s="102"/>
      <c r="E35" s="82"/>
      <c r="F35" s="102"/>
      <c r="G35" s="129" t="str">
        <f>$G$8</f>
        <v>TSV Untergruppenbach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2</v>
      </c>
      <c r="Q35" s="133" t="s">
        <v>4</v>
      </c>
      <c r="R35" s="132">
        <f>$AB$8</f>
        <v>3</v>
      </c>
      <c r="S35" s="134"/>
      <c r="T35" s="135">
        <f>$AC$8</f>
        <v>6</v>
      </c>
      <c r="U35" s="136"/>
      <c r="V35" s="133" t="s">
        <v>4</v>
      </c>
      <c r="W35" s="137">
        <f>$AE$8</f>
        <v>10</v>
      </c>
      <c r="X35" s="138"/>
      <c r="Y35" s="102"/>
      <c r="Z35" s="130">
        <f t="shared" si="2"/>
        <v>-4</v>
      </c>
      <c r="AA35" s="131"/>
      <c r="AB35" s="45"/>
      <c r="AC35" s="153">
        <v>4</v>
      </c>
      <c r="AD35" s="46"/>
    </row>
    <row r="36" spans="2:30" ht="15.75">
      <c r="B36" s="128" t="str">
        <f>$B$9</f>
        <v>Schülen, Alexander</v>
      </c>
      <c r="C36" s="102"/>
      <c r="D36" s="102"/>
      <c r="E36" s="102"/>
      <c r="F36" s="102"/>
      <c r="G36" s="129" t="str">
        <f>$G$9</f>
        <v>Friedrichshaller SV</v>
      </c>
      <c r="H36" s="102"/>
      <c r="I36" s="102"/>
      <c r="J36" s="102"/>
      <c r="K36" s="102"/>
      <c r="L36" s="102"/>
      <c r="M36" s="102"/>
      <c r="N36" s="102"/>
      <c r="O36" s="80"/>
      <c r="P36" s="132">
        <f>$Z$9</f>
        <v>1</v>
      </c>
      <c r="Q36" s="133" t="s">
        <v>4</v>
      </c>
      <c r="R36" s="132">
        <f>$AB$9</f>
        <v>4</v>
      </c>
      <c r="S36" s="134"/>
      <c r="T36" s="135">
        <f>$AC$9</f>
        <v>4</v>
      </c>
      <c r="U36" s="136"/>
      <c r="V36" s="133" t="s">
        <v>4</v>
      </c>
      <c r="W36" s="137">
        <f>$AE$9</f>
        <v>12</v>
      </c>
      <c r="X36" s="138"/>
      <c r="Y36" s="102"/>
      <c r="Z36" s="130">
        <f t="shared" si="2"/>
        <v>-8</v>
      </c>
      <c r="AA36" s="131"/>
      <c r="AB36" s="45"/>
      <c r="AC36" s="153">
        <v>5</v>
      </c>
      <c r="AD36" s="46"/>
    </row>
    <row r="37" spans="2:30" ht="16.5" thickBot="1">
      <c r="B37" s="124" t="str">
        <f>$B$7</f>
        <v>Musebrink, Lars</v>
      </c>
      <c r="C37" s="67"/>
      <c r="D37" s="67"/>
      <c r="E37" s="67"/>
      <c r="F37" s="67"/>
      <c r="G37" s="125" t="str">
        <f>$G$7</f>
        <v>SPVR Neckarwestheim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5</v>
      </c>
      <c r="S37" s="141"/>
      <c r="T37" s="142">
        <f>$AC$7</f>
        <v>0</v>
      </c>
      <c r="U37" s="143"/>
      <c r="V37" s="140" t="s">
        <v>4</v>
      </c>
      <c r="W37" s="144">
        <f>$AE$7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46</v>
      </c>
      <c r="U38" s="148"/>
      <c r="V38" s="140" t="s">
        <v>4</v>
      </c>
      <c r="W38" s="148">
        <f>SUM(W32:W37)</f>
        <v>46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CA38"/>
  <sheetViews>
    <sheetView workbookViewId="0" topLeftCell="A2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37" t="s">
        <v>18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6" t="s">
        <v>25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7" t="s">
        <v>38</v>
      </c>
      <c r="C4" s="4"/>
      <c r="D4" s="4"/>
      <c r="E4" s="171"/>
      <c r="F4" s="41"/>
      <c r="G4" s="210" t="s">
        <v>35</v>
      </c>
      <c r="H4" s="213"/>
      <c r="I4" s="214"/>
      <c r="J4" s="215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0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7" t="s">
        <v>66</v>
      </c>
      <c r="C5" s="4"/>
      <c r="D5" s="4"/>
      <c r="E5" s="81"/>
      <c r="F5" s="41"/>
      <c r="G5" s="210" t="s">
        <v>37</v>
      </c>
      <c r="H5" s="42">
        <f>+M4</f>
        <v>0</v>
      </c>
      <c r="I5" s="3" t="s">
        <v>4</v>
      </c>
      <c r="J5" s="43">
        <f>+K4</f>
        <v>3</v>
      </c>
      <c r="K5" s="216"/>
      <c r="L5" s="217"/>
      <c r="M5" s="218"/>
      <c r="N5" s="6">
        <f>+H20</f>
        <v>2</v>
      </c>
      <c r="O5" s="3" t="s">
        <v>4</v>
      </c>
      <c r="P5" s="9">
        <f>+J20</f>
        <v>3</v>
      </c>
      <c r="Q5" s="6">
        <f>+AF14</f>
        <v>3</v>
      </c>
      <c r="R5" s="3" t="s">
        <v>4</v>
      </c>
      <c r="S5" s="10">
        <f>+AH14</f>
        <v>1</v>
      </c>
      <c r="T5" s="6">
        <f>+H14</f>
        <v>3</v>
      </c>
      <c r="U5" s="3" t="s">
        <v>4</v>
      </c>
      <c r="V5" s="10">
        <f>+J14</f>
        <v>0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2</v>
      </c>
      <c r="AA5" s="3" t="s">
        <v>4</v>
      </c>
      <c r="AB5" s="9">
        <f t="shared" si="1"/>
        <v>2</v>
      </c>
      <c r="AC5" s="10">
        <f>SUM(H14,J25,AF18,H20,AF14)</f>
        <v>8</v>
      </c>
      <c r="AD5" s="3" t="s">
        <v>4</v>
      </c>
      <c r="AE5" s="10">
        <f>SUM(J14,H25,AH18,J20,AH14)</f>
        <v>7</v>
      </c>
      <c r="AF5" s="242"/>
      <c r="AG5" s="243"/>
      <c r="AH5" s="244"/>
    </row>
    <row r="6" spans="1:34" ht="15.75">
      <c r="A6" s="174">
        <v>3</v>
      </c>
      <c r="B6" s="207" t="s">
        <v>67</v>
      </c>
      <c r="C6" s="4"/>
      <c r="D6" s="4"/>
      <c r="E6" s="81"/>
      <c r="F6" s="41"/>
      <c r="G6" s="210" t="s">
        <v>53</v>
      </c>
      <c r="H6" s="42">
        <f>+P4</f>
        <v>0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2</v>
      </c>
      <c r="N6" s="216"/>
      <c r="O6" s="214"/>
      <c r="P6" s="219"/>
      <c r="Q6" s="6">
        <f>+H15</f>
        <v>2</v>
      </c>
      <c r="R6" s="3" t="s">
        <v>4</v>
      </c>
      <c r="S6" s="10">
        <f>+J15</f>
        <v>3</v>
      </c>
      <c r="T6" s="6">
        <f>+H24</f>
        <v>0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1</v>
      </c>
      <c r="AA6" s="3" t="s">
        <v>4</v>
      </c>
      <c r="AB6" s="9">
        <f t="shared" si="1"/>
        <v>3</v>
      </c>
      <c r="AC6" s="10">
        <f>SUM(H15,H24,AH19,J20,AF13)</f>
        <v>5</v>
      </c>
      <c r="AD6" s="3" t="s">
        <v>4</v>
      </c>
      <c r="AE6" s="10">
        <f>SUM(J15,J24,AF19,H20,AH13)</f>
        <v>11</v>
      </c>
      <c r="AF6" s="242"/>
      <c r="AG6" s="243"/>
      <c r="AH6" s="244"/>
    </row>
    <row r="7" spans="1:34" ht="15.75">
      <c r="A7" s="174">
        <v>4</v>
      </c>
      <c r="B7" s="207" t="s">
        <v>68</v>
      </c>
      <c r="C7" s="4"/>
      <c r="D7" s="4"/>
      <c r="E7" s="81"/>
      <c r="F7" s="41"/>
      <c r="G7" s="210" t="s">
        <v>69</v>
      </c>
      <c r="H7" s="42">
        <f>+S4</f>
        <v>0</v>
      </c>
      <c r="I7" s="3" t="s">
        <v>4</v>
      </c>
      <c r="J7" s="43">
        <f>+Q4</f>
        <v>3</v>
      </c>
      <c r="K7" s="42">
        <f>+S5</f>
        <v>1</v>
      </c>
      <c r="L7" s="4" t="s">
        <v>4</v>
      </c>
      <c r="M7" s="43">
        <f>+Q5</f>
        <v>3</v>
      </c>
      <c r="N7" s="42">
        <f>+S6</f>
        <v>3</v>
      </c>
      <c r="O7" s="3" t="s">
        <v>4</v>
      </c>
      <c r="P7" s="9">
        <f>+Q6</f>
        <v>2</v>
      </c>
      <c r="Q7" s="220"/>
      <c r="R7" s="214"/>
      <c r="S7" s="215"/>
      <c r="T7" s="6">
        <f>+AF20</f>
        <v>3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2</v>
      </c>
      <c r="AA7" s="3" t="s">
        <v>4</v>
      </c>
      <c r="AB7" s="9">
        <f t="shared" si="1"/>
        <v>2</v>
      </c>
      <c r="AC7" s="10">
        <f>SUM(J15,H23,AF20,J19,AH14)</f>
        <v>7</v>
      </c>
      <c r="AD7" s="3" t="s">
        <v>4</v>
      </c>
      <c r="AE7" s="10">
        <f>SUM(H15,J23,AH20,H19,AF14)</f>
        <v>8</v>
      </c>
      <c r="AF7" s="242"/>
      <c r="AG7" s="243"/>
      <c r="AH7" s="244"/>
    </row>
    <row r="8" spans="1:34" ht="15.75">
      <c r="A8" s="175">
        <v>5</v>
      </c>
      <c r="B8" s="208" t="s">
        <v>70</v>
      </c>
      <c r="C8" s="1"/>
      <c r="D8" s="25"/>
      <c r="E8" s="81"/>
      <c r="F8" s="151"/>
      <c r="G8" s="211" t="s">
        <v>48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3</v>
      </c>
      <c r="O8" s="3" t="s">
        <v>4</v>
      </c>
      <c r="P8" s="2">
        <f>+T6</f>
        <v>0</v>
      </c>
      <c r="Q8" s="1">
        <f>+V7</f>
        <v>0</v>
      </c>
      <c r="R8" s="5" t="s">
        <v>4</v>
      </c>
      <c r="S8" s="1">
        <f>+T7</f>
        <v>3</v>
      </c>
      <c r="T8" s="221"/>
      <c r="U8" s="222"/>
      <c r="V8" s="222"/>
      <c r="W8" s="6">
        <f>+H18</f>
        <v>0</v>
      </c>
      <c r="X8" s="3" t="s">
        <v>4</v>
      </c>
      <c r="Y8" s="7">
        <f>+J18</f>
        <v>0</v>
      </c>
      <c r="Z8" s="8">
        <f t="shared" si="0"/>
        <v>1</v>
      </c>
      <c r="AA8" s="3" t="s">
        <v>4</v>
      </c>
      <c r="AB8" s="9">
        <f t="shared" si="1"/>
        <v>3</v>
      </c>
      <c r="AC8" s="10">
        <f>SUM(J14,J24,AH20,H18,AH15)</f>
        <v>3</v>
      </c>
      <c r="AD8" s="3" t="s">
        <v>4</v>
      </c>
      <c r="AE8" s="9">
        <f>SUM(H14,H24,AF20,J18,AF15)</f>
        <v>9</v>
      </c>
      <c r="AF8" s="242"/>
      <c r="AG8" s="243"/>
      <c r="AH8" s="244"/>
    </row>
    <row r="9" spans="1:34" ht="15.75" customHeight="1" thickBot="1">
      <c r="A9" s="176">
        <v>6</v>
      </c>
      <c r="B9" s="209"/>
      <c r="C9" s="11"/>
      <c r="D9" s="11"/>
      <c r="E9" s="172"/>
      <c r="F9" s="12"/>
      <c r="G9" s="212"/>
      <c r="H9" s="13">
        <f>+Y4</f>
        <v>0</v>
      </c>
      <c r="I9" s="14" t="s">
        <v>4</v>
      </c>
      <c r="J9" s="15">
        <f>+W4</f>
        <v>0</v>
      </c>
      <c r="K9" s="13">
        <f>+Y5</f>
        <v>0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0</v>
      </c>
      <c r="W9" s="223"/>
      <c r="X9" s="224"/>
      <c r="Y9" s="225"/>
      <c r="Z9" s="19">
        <f t="shared" si="0"/>
        <v>0</v>
      </c>
      <c r="AA9" s="14" t="s">
        <v>4</v>
      </c>
      <c r="AB9" s="16">
        <f t="shared" si="1"/>
        <v>0</v>
      </c>
      <c r="AC9" s="18">
        <f>SUM(J13,J23,AH18,J18,AH13)</f>
        <v>0</v>
      </c>
      <c r="AD9" s="14" t="s">
        <v>4</v>
      </c>
      <c r="AE9" s="18">
        <f>SUM(H13,H23,AF18,H18,AF13)</f>
        <v>0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35</v>
      </c>
      <c r="AD10" s="170"/>
      <c r="AE10" s="170">
        <f>SUM(AE4:AE9)</f>
        <v>35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Walter, Philipp</v>
      </c>
      <c r="F13" s="49" t="s">
        <v>6</v>
      </c>
      <c r="G13" s="50">
        <f>+B9</f>
        <v>0</v>
      </c>
      <c r="H13" s="226"/>
      <c r="I13" s="51" t="s">
        <v>4</v>
      </c>
      <c r="J13" s="228"/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Holzwarth, Marcel</v>
      </c>
      <c r="Q13" s="52"/>
      <c r="R13" s="53"/>
      <c r="S13" s="53"/>
      <c r="T13" s="53"/>
      <c r="U13" s="53"/>
      <c r="V13" s="53"/>
      <c r="W13" s="54" t="s">
        <v>6</v>
      </c>
      <c r="X13" s="71">
        <f>+B9</f>
        <v>0</v>
      </c>
      <c r="Y13" s="52"/>
      <c r="Z13" s="72"/>
      <c r="AA13" s="48"/>
      <c r="AB13" s="48"/>
      <c r="AC13" s="48"/>
      <c r="AD13" s="48"/>
      <c r="AE13" s="48"/>
      <c r="AF13" s="230"/>
      <c r="AG13" s="60" t="s">
        <v>4</v>
      </c>
      <c r="AH13" s="228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Arpogaus, Thilo</v>
      </c>
      <c r="F14" s="56" t="s">
        <v>6</v>
      </c>
      <c r="G14" s="43" t="str">
        <f>+B8</f>
        <v>Aksenov, Max</v>
      </c>
      <c r="H14" s="226">
        <v>3</v>
      </c>
      <c r="I14" s="51" t="s">
        <v>4</v>
      </c>
      <c r="J14" s="228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Arpogaus, Thilo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Kinner, Lucas</v>
      </c>
      <c r="Y14" s="58"/>
      <c r="Z14" s="75"/>
      <c r="AA14" s="42"/>
      <c r="AB14" s="42"/>
      <c r="AC14" s="42"/>
      <c r="AD14" s="42"/>
      <c r="AE14" s="42"/>
      <c r="AF14" s="231">
        <v>3</v>
      </c>
      <c r="AG14" s="76" t="s">
        <v>4</v>
      </c>
      <c r="AH14" s="232">
        <v>1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Holzwarth, Marcel</v>
      </c>
      <c r="F15" s="62" t="s">
        <v>6</v>
      </c>
      <c r="G15" s="63" t="str">
        <f>+B7</f>
        <v>Kinner, Lucas</v>
      </c>
      <c r="H15" s="227">
        <v>2</v>
      </c>
      <c r="I15" s="64" t="s">
        <v>4</v>
      </c>
      <c r="J15" s="229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Walter, Philipp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Aksenov, Max</v>
      </c>
      <c r="Y15" s="93"/>
      <c r="Z15" s="93"/>
      <c r="AA15" s="93"/>
      <c r="AB15" s="93"/>
      <c r="AC15" s="93"/>
      <c r="AD15" s="93"/>
      <c r="AE15" s="91"/>
      <c r="AF15" s="227">
        <v>3</v>
      </c>
      <c r="AG15" s="64" t="s">
        <v>4</v>
      </c>
      <c r="AH15" s="229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Aksenov, Max</v>
      </c>
      <c r="F18" s="54" t="s">
        <v>6</v>
      </c>
      <c r="G18" s="48">
        <f>+B9</f>
        <v>0</v>
      </c>
      <c r="H18" s="230"/>
      <c r="I18" s="51" t="s">
        <v>4</v>
      </c>
      <c r="J18" s="234"/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Arpogaus, Thilo</v>
      </c>
      <c r="Q18" s="22"/>
      <c r="R18" s="114"/>
      <c r="S18" s="114"/>
      <c r="T18" s="114"/>
      <c r="U18" s="114"/>
      <c r="V18" s="114"/>
      <c r="W18" s="115" t="s">
        <v>6</v>
      </c>
      <c r="X18" s="25">
        <f>+B9</f>
        <v>0</v>
      </c>
      <c r="Y18" s="22"/>
      <c r="Z18" s="114"/>
      <c r="AA18" s="114"/>
      <c r="AB18" s="114"/>
      <c r="AC18" s="114"/>
      <c r="AD18" s="114"/>
      <c r="AE18" s="114"/>
      <c r="AF18" s="236"/>
      <c r="AG18" s="85" t="s">
        <v>4</v>
      </c>
      <c r="AH18" s="232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Walter, Philipp</v>
      </c>
      <c r="F19" s="57" t="s">
        <v>6</v>
      </c>
      <c r="G19" s="42" t="str">
        <f>+B7</f>
        <v>Kinner, Lucas</v>
      </c>
      <c r="H19" s="230">
        <v>3</v>
      </c>
      <c r="I19" s="60" t="s">
        <v>4</v>
      </c>
      <c r="J19" s="228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Walter, Philipp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Holzwarth, Marcel</v>
      </c>
      <c r="Y19" s="58"/>
      <c r="Z19" s="59"/>
      <c r="AA19" s="42"/>
      <c r="AB19" s="42"/>
      <c r="AC19" s="42"/>
      <c r="AD19" s="42"/>
      <c r="AE19" s="42"/>
      <c r="AF19" s="230">
        <v>3</v>
      </c>
      <c r="AG19" s="51" t="s">
        <v>4</v>
      </c>
      <c r="AH19" s="228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Arpogaus, Thilo</v>
      </c>
      <c r="F20" s="66" t="s">
        <v>6</v>
      </c>
      <c r="G20" s="61" t="str">
        <f>+B6</f>
        <v>Holzwarth, Marcel</v>
      </c>
      <c r="H20" s="233">
        <v>2</v>
      </c>
      <c r="I20" s="69" t="s">
        <v>4</v>
      </c>
      <c r="J20" s="235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Kinner, Lucas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Aksenov, Max</v>
      </c>
      <c r="Y20" s="67"/>
      <c r="Z20" s="68"/>
      <c r="AA20" s="61"/>
      <c r="AB20" s="61"/>
      <c r="AC20" s="61"/>
      <c r="AD20" s="61"/>
      <c r="AE20" s="61"/>
      <c r="AF20" s="233">
        <v>3</v>
      </c>
      <c r="AG20" s="79" t="s">
        <v>4</v>
      </c>
      <c r="AH20" s="235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Kinner, Lucas</v>
      </c>
      <c r="F23" s="49" t="s">
        <v>6</v>
      </c>
      <c r="G23" s="50">
        <f>+B9</f>
        <v>0</v>
      </c>
      <c r="H23" s="226"/>
      <c r="I23" s="51" t="s">
        <v>4</v>
      </c>
      <c r="J23" s="228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Holzwarth, Marcel</v>
      </c>
      <c r="F24" s="56" t="s">
        <v>6</v>
      </c>
      <c r="G24" s="43" t="str">
        <f>+B8</f>
        <v>Aksenov, Max</v>
      </c>
      <c r="H24" s="226">
        <v>0</v>
      </c>
      <c r="I24" s="51" t="s">
        <v>4</v>
      </c>
      <c r="J24" s="228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Walter, Philipp</v>
      </c>
      <c r="F25" s="95" t="s">
        <v>6</v>
      </c>
      <c r="G25" s="93" t="str">
        <f>+B5</f>
        <v>Arpogaus, Thilo</v>
      </c>
      <c r="H25" s="233">
        <v>3</v>
      </c>
      <c r="I25" s="79" t="s">
        <v>4</v>
      </c>
      <c r="J25" s="235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Walter, Philipp</v>
      </c>
      <c r="C32" s="102"/>
      <c r="D32" s="102"/>
      <c r="E32" s="102"/>
      <c r="F32" s="102"/>
      <c r="G32" s="129" t="str">
        <f>$G$4</f>
        <v>TSG Heilbronn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$B$5</f>
        <v>Arpogaus, Thilo</v>
      </c>
      <c r="C33" s="58"/>
      <c r="D33" s="58"/>
      <c r="E33" s="58"/>
      <c r="F33" s="58"/>
      <c r="G33" s="155" t="str">
        <f>$G$5</f>
        <v>TSV Untereisesheim</v>
      </c>
      <c r="H33" s="58"/>
      <c r="I33" s="58"/>
      <c r="J33" s="58"/>
      <c r="K33" s="58"/>
      <c r="L33" s="58"/>
      <c r="M33" s="58"/>
      <c r="N33" s="58"/>
      <c r="O33" s="164"/>
      <c r="P33" s="156">
        <f>$Z$5</f>
        <v>2</v>
      </c>
      <c r="Q33" s="157" t="s">
        <v>4</v>
      </c>
      <c r="R33" s="156">
        <f>$AB$5</f>
        <v>2</v>
      </c>
      <c r="S33" s="165"/>
      <c r="T33" s="162">
        <f>$AC$5</f>
        <v>8</v>
      </c>
      <c r="U33" s="159"/>
      <c r="V33" s="157" t="s">
        <v>4</v>
      </c>
      <c r="W33" s="158">
        <f>$AE$5</f>
        <v>7</v>
      </c>
      <c r="X33" s="163"/>
      <c r="Y33" s="58"/>
      <c r="Z33" s="160">
        <f t="shared" si="2"/>
        <v>1</v>
      </c>
      <c r="AA33" s="161"/>
      <c r="AB33" s="45"/>
      <c r="AC33" s="153">
        <v>2</v>
      </c>
      <c r="AD33" s="46"/>
    </row>
    <row r="34" spans="2:30" ht="15.75">
      <c r="B34" s="128" t="str">
        <f>$B$7</f>
        <v>Kinner, Lucas</v>
      </c>
      <c r="C34" s="102"/>
      <c r="D34" s="102"/>
      <c r="E34" s="102"/>
      <c r="F34" s="102"/>
      <c r="G34" s="129" t="str">
        <f>$G$7</f>
        <v>SV Frauenzimmern</v>
      </c>
      <c r="H34" s="102"/>
      <c r="I34" s="102"/>
      <c r="J34" s="102"/>
      <c r="K34" s="102"/>
      <c r="L34" s="102"/>
      <c r="M34" s="102"/>
      <c r="N34" s="102"/>
      <c r="O34" s="80"/>
      <c r="P34" s="132">
        <f>$Z$7</f>
        <v>2</v>
      </c>
      <c r="Q34" s="133" t="s">
        <v>4</v>
      </c>
      <c r="R34" s="132">
        <f>$AB$7</f>
        <v>2</v>
      </c>
      <c r="S34" s="134"/>
      <c r="T34" s="135">
        <f>$AC$7</f>
        <v>7</v>
      </c>
      <c r="U34" s="136"/>
      <c r="V34" s="133" t="s">
        <v>4</v>
      </c>
      <c r="W34" s="137">
        <f>$AE$7</f>
        <v>8</v>
      </c>
      <c r="X34" s="138"/>
      <c r="Y34" s="102"/>
      <c r="Z34" s="130">
        <f t="shared" si="2"/>
        <v>-1</v>
      </c>
      <c r="AA34" s="131"/>
      <c r="AB34" s="45"/>
      <c r="AC34" s="153">
        <v>3</v>
      </c>
      <c r="AD34" s="46"/>
    </row>
    <row r="35" spans="2:30" ht="15.75">
      <c r="B35" s="128" t="str">
        <f>$B$6</f>
        <v>Holzwarth, Marcel</v>
      </c>
      <c r="C35" s="102"/>
      <c r="D35" s="102"/>
      <c r="E35" s="102"/>
      <c r="F35" s="102"/>
      <c r="G35" s="129" t="str">
        <f>$G$6</f>
        <v>Friedrichshaller SV</v>
      </c>
      <c r="H35" s="102"/>
      <c r="I35" s="102"/>
      <c r="J35" s="102"/>
      <c r="K35" s="102"/>
      <c r="L35" s="102"/>
      <c r="M35" s="102"/>
      <c r="N35" s="102"/>
      <c r="O35" s="80"/>
      <c r="P35" s="132">
        <f>$Z$6</f>
        <v>1</v>
      </c>
      <c r="Q35" s="133" t="s">
        <v>4</v>
      </c>
      <c r="R35" s="132">
        <f>$AB$6</f>
        <v>3</v>
      </c>
      <c r="S35" s="134"/>
      <c r="T35" s="135">
        <f>$AC$6</f>
        <v>5</v>
      </c>
      <c r="U35" s="136"/>
      <c r="V35" s="133" t="s">
        <v>4</v>
      </c>
      <c r="W35" s="137">
        <f>$AE$6</f>
        <v>11</v>
      </c>
      <c r="X35" s="138"/>
      <c r="Y35" s="102"/>
      <c r="Z35" s="130">
        <f t="shared" si="2"/>
        <v>-6</v>
      </c>
      <c r="AA35" s="131"/>
      <c r="AB35" s="45"/>
      <c r="AC35" s="153">
        <v>5</v>
      </c>
      <c r="AD35" s="46"/>
    </row>
    <row r="36" spans="2:30" ht="15.75">
      <c r="B36" s="128" t="str">
        <f>$B$8</f>
        <v>Aksenov, Max</v>
      </c>
      <c r="C36" s="102"/>
      <c r="D36" s="102"/>
      <c r="E36" s="82"/>
      <c r="F36" s="102"/>
      <c r="G36" s="129" t="str">
        <f>$G$8</f>
        <v>SC Amorbach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1</v>
      </c>
      <c r="Q36" s="133" t="s">
        <v>4</v>
      </c>
      <c r="R36" s="132">
        <f>$AB$8</f>
        <v>3</v>
      </c>
      <c r="S36" s="134"/>
      <c r="T36" s="135">
        <f>$AC$8</f>
        <v>3</v>
      </c>
      <c r="U36" s="136"/>
      <c r="V36" s="133" t="s">
        <v>4</v>
      </c>
      <c r="W36" s="137">
        <f>$AE$8</f>
        <v>9</v>
      </c>
      <c r="X36" s="138"/>
      <c r="Y36" s="102"/>
      <c r="Z36" s="130">
        <f t="shared" si="2"/>
        <v>-6</v>
      </c>
      <c r="AA36" s="131"/>
      <c r="AB36" s="45"/>
      <c r="AC36" s="153">
        <v>4</v>
      </c>
      <c r="AD36" s="46"/>
    </row>
    <row r="37" spans="2:30" ht="16.5" thickBot="1">
      <c r="B37" s="124">
        <f>$B$9</f>
        <v>0</v>
      </c>
      <c r="C37" s="67"/>
      <c r="D37" s="67"/>
      <c r="E37" s="67"/>
      <c r="F37" s="67"/>
      <c r="G37" s="125">
        <f>$G$9</f>
        <v>0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0</v>
      </c>
      <c r="S37" s="141"/>
      <c r="T37" s="142">
        <f>$AC$9</f>
        <v>0</v>
      </c>
      <c r="U37" s="143"/>
      <c r="V37" s="140" t="s">
        <v>4</v>
      </c>
      <c r="W37" s="144">
        <f>$AE$9</f>
        <v>0</v>
      </c>
      <c r="X37" s="145"/>
      <c r="Y37" s="67"/>
      <c r="Z37" s="126">
        <f t="shared" si="2"/>
        <v>0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35</v>
      </c>
      <c r="U38" s="148"/>
      <c r="V38" s="140" t="s">
        <v>4</v>
      </c>
      <c r="W38" s="148">
        <f>SUM(W32:W37)</f>
        <v>35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CA38"/>
  <sheetViews>
    <sheetView workbookViewId="0" topLeftCell="A2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37" t="s">
        <v>18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6" t="s">
        <v>24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7" t="s">
        <v>39</v>
      </c>
      <c r="C4" s="4"/>
      <c r="D4" s="4"/>
      <c r="E4" s="171"/>
      <c r="F4" s="41"/>
      <c r="G4" s="210" t="s">
        <v>40</v>
      </c>
      <c r="H4" s="213"/>
      <c r="I4" s="214"/>
      <c r="J4" s="215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7" t="s">
        <v>71</v>
      </c>
      <c r="C5" s="4"/>
      <c r="D5" s="4"/>
      <c r="E5" s="81"/>
      <c r="F5" s="41"/>
      <c r="G5" s="210" t="s">
        <v>44</v>
      </c>
      <c r="H5" s="42">
        <f>+M4</f>
        <v>0</v>
      </c>
      <c r="I5" s="3" t="s">
        <v>4</v>
      </c>
      <c r="J5" s="43">
        <f>+K4</f>
        <v>3</v>
      </c>
      <c r="K5" s="216"/>
      <c r="L5" s="217"/>
      <c r="M5" s="218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1</v>
      </c>
      <c r="T5" s="6">
        <f>+H14</f>
        <v>3</v>
      </c>
      <c r="U5" s="3" t="s">
        <v>4</v>
      </c>
      <c r="V5" s="10">
        <f>+J14</f>
        <v>1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4</v>
      </c>
      <c r="AA5" s="3" t="s">
        <v>4</v>
      </c>
      <c r="AB5" s="9">
        <f t="shared" si="1"/>
        <v>1</v>
      </c>
      <c r="AC5" s="10">
        <f>SUM(H14,J25,AF18,H20,AF14)</f>
        <v>12</v>
      </c>
      <c r="AD5" s="3" t="s">
        <v>4</v>
      </c>
      <c r="AE5" s="10">
        <f>SUM(J14,H25,AH18,J20,AH14)</f>
        <v>5</v>
      </c>
      <c r="AF5" s="242"/>
      <c r="AG5" s="243"/>
      <c r="AH5" s="244"/>
    </row>
    <row r="6" spans="1:34" ht="15.75">
      <c r="A6" s="174">
        <v>3</v>
      </c>
      <c r="B6" s="207" t="s">
        <v>72</v>
      </c>
      <c r="C6" s="4"/>
      <c r="D6" s="4"/>
      <c r="E6" s="81"/>
      <c r="F6" s="41"/>
      <c r="G6" s="210" t="s">
        <v>53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6"/>
      <c r="O6" s="214"/>
      <c r="P6" s="219"/>
      <c r="Q6" s="6">
        <f>+H15</f>
        <v>0</v>
      </c>
      <c r="R6" s="3" t="s">
        <v>4</v>
      </c>
      <c r="S6" s="10">
        <f>+J15</f>
        <v>3</v>
      </c>
      <c r="T6" s="6">
        <f>+H24</f>
        <v>0</v>
      </c>
      <c r="U6" s="3" t="s">
        <v>4</v>
      </c>
      <c r="V6" s="9">
        <f>+J24</f>
        <v>3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1</v>
      </c>
      <c r="AA6" s="3" t="s">
        <v>4</v>
      </c>
      <c r="AB6" s="9">
        <f t="shared" si="1"/>
        <v>4</v>
      </c>
      <c r="AC6" s="10">
        <f>SUM(H15,H24,AH19,J20,AF13)</f>
        <v>3</v>
      </c>
      <c r="AD6" s="3" t="s">
        <v>4</v>
      </c>
      <c r="AE6" s="10">
        <f>SUM(J15,J24,AF19,H20,AH13)</f>
        <v>12</v>
      </c>
      <c r="AF6" s="242"/>
      <c r="AG6" s="243"/>
      <c r="AH6" s="244"/>
    </row>
    <row r="7" spans="1:34" ht="15.75">
      <c r="A7" s="174">
        <v>4</v>
      </c>
      <c r="B7" s="207" t="s">
        <v>73</v>
      </c>
      <c r="C7" s="4"/>
      <c r="D7" s="4"/>
      <c r="E7" s="81"/>
      <c r="F7" s="41"/>
      <c r="G7" s="210" t="s">
        <v>55</v>
      </c>
      <c r="H7" s="42">
        <f>+S4</f>
        <v>0</v>
      </c>
      <c r="I7" s="3" t="s">
        <v>4</v>
      </c>
      <c r="J7" s="43">
        <f>+Q4</f>
        <v>3</v>
      </c>
      <c r="K7" s="42">
        <f>+S5</f>
        <v>1</v>
      </c>
      <c r="L7" s="4" t="s">
        <v>4</v>
      </c>
      <c r="M7" s="43">
        <f>+Q5</f>
        <v>3</v>
      </c>
      <c r="N7" s="42">
        <f>+S6</f>
        <v>3</v>
      </c>
      <c r="O7" s="3" t="s">
        <v>4</v>
      </c>
      <c r="P7" s="9">
        <f>+Q6</f>
        <v>0</v>
      </c>
      <c r="Q7" s="220"/>
      <c r="R7" s="214"/>
      <c r="S7" s="215"/>
      <c r="T7" s="6">
        <f>+AF20</f>
        <v>3</v>
      </c>
      <c r="U7" s="44" t="s">
        <v>4</v>
      </c>
      <c r="V7" s="10">
        <f>+AH20</f>
        <v>1</v>
      </c>
      <c r="W7" s="6">
        <f>+H23</f>
        <v>3</v>
      </c>
      <c r="X7" s="3" t="s">
        <v>4</v>
      </c>
      <c r="Y7" s="10">
        <f>+J23</f>
        <v>0</v>
      </c>
      <c r="Z7" s="8">
        <f t="shared" si="0"/>
        <v>3</v>
      </c>
      <c r="AA7" s="3" t="s">
        <v>4</v>
      </c>
      <c r="AB7" s="9">
        <f t="shared" si="1"/>
        <v>2</v>
      </c>
      <c r="AC7" s="10">
        <f>SUM(J15,H23,AF20,J19,AH14)</f>
        <v>10</v>
      </c>
      <c r="AD7" s="3" t="s">
        <v>4</v>
      </c>
      <c r="AE7" s="10">
        <f>SUM(H15,J23,AH20,H19,AF14)</f>
        <v>7</v>
      </c>
      <c r="AF7" s="242"/>
      <c r="AG7" s="243"/>
      <c r="AH7" s="244"/>
    </row>
    <row r="8" spans="1:34" ht="15.75">
      <c r="A8" s="175">
        <v>5</v>
      </c>
      <c r="B8" s="208" t="s">
        <v>74</v>
      </c>
      <c r="C8" s="1"/>
      <c r="D8" s="25"/>
      <c r="E8" s="81"/>
      <c r="F8" s="151"/>
      <c r="G8" s="211" t="s">
        <v>75</v>
      </c>
      <c r="H8" s="1">
        <f>+V4</f>
        <v>0</v>
      </c>
      <c r="I8" s="3" t="s">
        <v>4</v>
      </c>
      <c r="J8" s="2">
        <f>+T4</f>
        <v>3</v>
      </c>
      <c r="K8" s="1">
        <f>+V5</f>
        <v>1</v>
      </c>
      <c r="L8" s="4" t="s">
        <v>4</v>
      </c>
      <c r="M8" s="2">
        <f>+T5</f>
        <v>3</v>
      </c>
      <c r="N8" s="1">
        <f>+V6</f>
        <v>3</v>
      </c>
      <c r="O8" s="3" t="s">
        <v>4</v>
      </c>
      <c r="P8" s="2">
        <f>+T6</f>
        <v>0</v>
      </c>
      <c r="Q8" s="1">
        <f>+V7</f>
        <v>1</v>
      </c>
      <c r="R8" s="5" t="s">
        <v>4</v>
      </c>
      <c r="S8" s="1">
        <f>+T7</f>
        <v>3</v>
      </c>
      <c r="T8" s="221"/>
      <c r="U8" s="222"/>
      <c r="V8" s="222"/>
      <c r="W8" s="6">
        <f>+H18</f>
        <v>3</v>
      </c>
      <c r="X8" s="3" t="s">
        <v>4</v>
      </c>
      <c r="Y8" s="7">
        <f>+J18</f>
        <v>0</v>
      </c>
      <c r="Z8" s="8">
        <f t="shared" si="0"/>
        <v>2</v>
      </c>
      <c r="AA8" s="3" t="s">
        <v>4</v>
      </c>
      <c r="AB8" s="9">
        <f t="shared" si="1"/>
        <v>3</v>
      </c>
      <c r="AC8" s="10">
        <f>SUM(J14,J24,AH20,H18,AH15)</f>
        <v>8</v>
      </c>
      <c r="AD8" s="3" t="s">
        <v>4</v>
      </c>
      <c r="AE8" s="9">
        <f>SUM(H14,H24,AF20,J18,AF15)</f>
        <v>9</v>
      </c>
      <c r="AF8" s="242"/>
      <c r="AG8" s="243"/>
      <c r="AH8" s="244"/>
    </row>
    <row r="9" spans="1:34" ht="15.75" customHeight="1" thickBot="1">
      <c r="A9" s="176">
        <v>6</v>
      </c>
      <c r="B9" s="209" t="s">
        <v>76</v>
      </c>
      <c r="C9" s="11"/>
      <c r="D9" s="11"/>
      <c r="E9" s="172"/>
      <c r="F9" s="12"/>
      <c r="G9" s="212" t="s">
        <v>77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3</v>
      </c>
      <c r="Q9" s="17">
        <f>+Y7</f>
        <v>0</v>
      </c>
      <c r="R9" s="14" t="s">
        <v>4</v>
      </c>
      <c r="S9" s="18">
        <f>+W7</f>
        <v>3</v>
      </c>
      <c r="T9" s="17">
        <f>+Y8</f>
        <v>0</v>
      </c>
      <c r="U9" s="14" t="s">
        <v>4</v>
      </c>
      <c r="V9" s="16">
        <f>+W8</f>
        <v>3</v>
      </c>
      <c r="W9" s="223"/>
      <c r="X9" s="224"/>
      <c r="Y9" s="225"/>
      <c r="Z9" s="19">
        <f t="shared" si="0"/>
        <v>0</v>
      </c>
      <c r="AA9" s="14" t="s">
        <v>4</v>
      </c>
      <c r="AB9" s="16">
        <f t="shared" si="1"/>
        <v>5</v>
      </c>
      <c r="AC9" s="18">
        <f>SUM(J13,J23,AH18,J18,AH13)</f>
        <v>0</v>
      </c>
      <c r="AD9" s="14" t="s">
        <v>4</v>
      </c>
      <c r="AE9" s="18">
        <f>SUM(H13,H23,AF18,H18,AF13)</f>
        <v>15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48</v>
      </c>
      <c r="AD10" s="170"/>
      <c r="AE10" s="170">
        <f>SUM(AE4:AE9)</f>
        <v>48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Schuch, Luca</v>
      </c>
      <c r="F13" s="49" t="s">
        <v>6</v>
      </c>
      <c r="G13" s="50" t="str">
        <f>+B9</f>
        <v>Beck, Jan</v>
      </c>
      <c r="H13" s="226">
        <v>3</v>
      </c>
      <c r="I13" s="51" t="s">
        <v>4</v>
      </c>
      <c r="J13" s="228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Hartmann, Colin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Beck, Jan</v>
      </c>
      <c r="Y13" s="52"/>
      <c r="Z13" s="72"/>
      <c r="AA13" s="48"/>
      <c r="AB13" s="48"/>
      <c r="AC13" s="48"/>
      <c r="AD13" s="48"/>
      <c r="AE13" s="48"/>
      <c r="AF13" s="230">
        <v>3</v>
      </c>
      <c r="AG13" s="60" t="s">
        <v>4</v>
      </c>
      <c r="AH13" s="228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Schiemer, Christian</v>
      </c>
      <c r="F14" s="56" t="s">
        <v>6</v>
      </c>
      <c r="G14" s="43" t="str">
        <f>+B8</f>
        <v>Stupp, Simon</v>
      </c>
      <c r="H14" s="226">
        <v>3</v>
      </c>
      <c r="I14" s="51" t="s">
        <v>4</v>
      </c>
      <c r="J14" s="228">
        <v>1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Schiemer, Christian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Katschke, Kevin</v>
      </c>
      <c r="Y14" s="58"/>
      <c r="Z14" s="75"/>
      <c r="AA14" s="42"/>
      <c r="AB14" s="42"/>
      <c r="AC14" s="42"/>
      <c r="AD14" s="42"/>
      <c r="AE14" s="42"/>
      <c r="AF14" s="231">
        <v>3</v>
      </c>
      <c r="AG14" s="76" t="s">
        <v>4</v>
      </c>
      <c r="AH14" s="232">
        <v>1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Hartmann, Colin</v>
      </c>
      <c r="F15" s="62" t="s">
        <v>6</v>
      </c>
      <c r="G15" s="63" t="str">
        <f>+B7</f>
        <v>Katschke, Kevin</v>
      </c>
      <c r="H15" s="227">
        <v>0</v>
      </c>
      <c r="I15" s="64" t="s">
        <v>4</v>
      </c>
      <c r="J15" s="229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Schuch, Luca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Stupp, Simon</v>
      </c>
      <c r="Y15" s="93"/>
      <c r="Z15" s="93"/>
      <c r="AA15" s="93"/>
      <c r="AB15" s="93"/>
      <c r="AC15" s="93"/>
      <c r="AD15" s="93"/>
      <c r="AE15" s="91"/>
      <c r="AF15" s="227">
        <v>3</v>
      </c>
      <c r="AG15" s="64" t="s">
        <v>4</v>
      </c>
      <c r="AH15" s="229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Stupp, Simon</v>
      </c>
      <c r="F18" s="54" t="s">
        <v>6</v>
      </c>
      <c r="G18" s="48" t="str">
        <f>+B9</f>
        <v>Beck, Jan</v>
      </c>
      <c r="H18" s="230">
        <v>3</v>
      </c>
      <c r="I18" s="51" t="s">
        <v>4</v>
      </c>
      <c r="J18" s="234">
        <v>0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Schiemer, Christian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Beck, Jan</v>
      </c>
      <c r="Y18" s="22"/>
      <c r="Z18" s="114"/>
      <c r="AA18" s="114"/>
      <c r="AB18" s="114"/>
      <c r="AC18" s="114"/>
      <c r="AD18" s="114"/>
      <c r="AE18" s="114"/>
      <c r="AF18" s="236">
        <v>3</v>
      </c>
      <c r="AG18" s="85" t="s">
        <v>4</v>
      </c>
      <c r="AH18" s="232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Schuch, Luca</v>
      </c>
      <c r="F19" s="57" t="s">
        <v>6</v>
      </c>
      <c r="G19" s="42" t="str">
        <f>+B7</f>
        <v>Katschke, Kevin</v>
      </c>
      <c r="H19" s="230">
        <v>3</v>
      </c>
      <c r="I19" s="60" t="s">
        <v>4</v>
      </c>
      <c r="J19" s="228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Schuch, Luca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Hartmann, Colin</v>
      </c>
      <c r="Y19" s="58"/>
      <c r="Z19" s="59"/>
      <c r="AA19" s="42"/>
      <c r="AB19" s="42"/>
      <c r="AC19" s="42"/>
      <c r="AD19" s="42"/>
      <c r="AE19" s="42"/>
      <c r="AF19" s="230">
        <v>3</v>
      </c>
      <c r="AG19" s="51" t="s">
        <v>4</v>
      </c>
      <c r="AH19" s="228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Schiemer, Christian</v>
      </c>
      <c r="F20" s="66" t="s">
        <v>6</v>
      </c>
      <c r="G20" s="61" t="str">
        <f>+B6</f>
        <v>Hartmann, Colin</v>
      </c>
      <c r="H20" s="233">
        <v>3</v>
      </c>
      <c r="I20" s="69" t="s">
        <v>4</v>
      </c>
      <c r="J20" s="235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Katschke, Kevin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Stupp, Simon</v>
      </c>
      <c r="Y20" s="67"/>
      <c r="Z20" s="68"/>
      <c r="AA20" s="61"/>
      <c r="AB20" s="61"/>
      <c r="AC20" s="61"/>
      <c r="AD20" s="61"/>
      <c r="AE20" s="61"/>
      <c r="AF20" s="233">
        <v>3</v>
      </c>
      <c r="AG20" s="79" t="s">
        <v>4</v>
      </c>
      <c r="AH20" s="235">
        <v>1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Katschke, Kevin</v>
      </c>
      <c r="F23" s="49" t="s">
        <v>6</v>
      </c>
      <c r="G23" s="50" t="str">
        <f>+B9</f>
        <v>Beck, Jan</v>
      </c>
      <c r="H23" s="226">
        <v>3</v>
      </c>
      <c r="I23" s="51" t="s">
        <v>4</v>
      </c>
      <c r="J23" s="228">
        <v>0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Hartmann, Colin</v>
      </c>
      <c r="F24" s="56" t="s">
        <v>6</v>
      </c>
      <c r="G24" s="43" t="str">
        <f>+B8</f>
        <v>Stupp, Simon</v>
      </c>
      <c r="H24" s="226">
        <v>0</v>
      </c>
      <c r="I24" s="51" t="s">
        <v>4</v>
      </c>
      <c r="J24" s="228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Schuch, Luca</v>
      </c>
      <c r="F25" s="95" t="s">
        <v>6</v>
      </c>
      <c r="G25" s="93" t="str">
        <f>+B5</f>
        <v>Schiemer, Christian</v>
      </c>
      <c r="H25" s="233">
        <v>3</v>
      </c>
      <c r="I25" s="79" t="s">
        <v>4</v>
      </c>
      <c r="J25" s="235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Schuch, Luca</v>
      </c>
      <c r="C32" s="102"/>
      <c r="D32" s="102"/>
      <c r="E32" s="102"/>
      <c r="F32" s="102"/>
      <c r="G32" s="129" t="str">
        <f>$G$4</f>
        <v>TGV E. Beilstein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15</v>
      </c>
      <c r="AA32" s="131"/>
      <c r="AB32" s="45"/>
      <c r="AC32" s="153">
        <v>1</v>
      </c>
      <c r="AD32" s="46"/>
    </row>
    <row r="33" spans="2:30" ht="15.75">
      <c r="B33" s="154" t="str">
        <f>$B$5</f>
        <v>Schiemer, Christian</v>
      </c>
      <c r="C33" s="58"/>
      <c r="D33" s="58"/>
      <c r="E33" s="58"/>
      <c r="F33" s="58"/>
      <c r="G33" s="155" t="str">
        <f>$G$5</f>
        <v>TG Offenau</v>
      </c>
      <c r="H33" s="58"/>
      <c r="I33" s="58"/>
      <c r="J33" s="58"/>
      <c r="K33" s="58"/>
      <c r="L33" s="58"/>
      <c r="M33" s="58"/>
      <c r="N33" s="58"/>
      <c r="O33" s="164"/>
      <c r="P33" s="156">
        <f>$Z$5</f>
        <v>4</v>
      </c>
      <c r="Q33" s="157" t="s">
        <v>4</v>
      </c>
      <c r="R33" s="156">
        <f>$AB$5</f>
        <v>1</v>
      </c>
      <c r="S33" s="165"/>
      <c r="T33" s="162">
        <f>$AC$5</f>
        <v>12</v>
      </c>
      <c r="U33" s="159"/>
      <c r="V33" s="157" t="s">
        <v>4</v>
      </c>
      <c r="W33" s="158">
        <f>$AE$5</f>
        <v>5</v>
      </c>
      <c r="X33" s="163"/>
      <c r="Y33" s="58"/>
      <c r="Z33" s="160">
        <f t="shared" si="2"/>
        <v>7</v>
      </c>
      <c r="AA33" s="161"/>
      <c r="AB33" s="45"/>
      <c r="AC33" s="153">
        <v>2</v>
      </c>
      <c r="AD33" s="46"/>
    </row>
    <row r="34" spans="2:30" ht="15.75">
      <c r="B34" s="128" t="str">
        <f>$B$7</f>
        <v>Katschke, Kevin</v>
      </c>
      <c r="C34" s="102"/>
      <c r="D34" s="102"/>
      <c r="E34" s="102"/>
      <c r="F34" s="102"/>
      <c r="G34" s="129" t="str">
        <f>$G$7</f>
        <v>TSV Güglingen</v>
      </c>
      <c r="H34" s="102"/>
      <c r="I34" s="102"/>
      <c r="J34" s="102"/>
      <c r="K34" s="102"/>
      <c r="L34" s="102"/>
      <c r="M34" s="102"/>
      <c r="N34" s="102"/>
      <c r="O34" s="80"/>
      <c r="P34" s="132">
        <f>$Z$7</f>
        <v>3</v>
      </c>
      <c r="Q34" s="133" t="s">
        <v>4</v>
      </c>
      <c r="R34" s="132">
        <f>$AB$7</f>
        <v>2</v>
      </c>
      <c r="S34" s="134"/>
      <c r="T34" s="135">
        <f>$AC$7</f>
        <v>10</v>
      </c>
      <c r="U34" s="136"/>
      <c r="V34" s="133" t="s">
        <v>4</v>
      </c>
      <c r="W34" s="137">
        <f>$AE$7</f>
        <v>7</v>
      </c>
      <c r="X34" s="138"/>
      <c r="Y34" s="102"/>
      <c r="Z34" s="130">
        <f t="shared" si="2"/>
        <v>3</v>
      </c>
      <c r="AA34" s="131"/>
      <c r="AB34" s="45"/>
      <c r="AC34" s="153">
        <v>3</v>
      </c>
      <c r="AD34" s="46"/>
    </row>
    <row r="35" spans="2:30" ht="15.75">
      <c r="B35" s="128" t="str">
        <f>$B$8</f>
        <v>Stupp, Simon</v>
      </c>
      <c r="C35" s="102"/>
      <c r="D35" s="102"/>
      <c r="E35" s="82"/>
      <c r="F35" s="102"/>
      <c r="G35" s="129" t="str">
        <f>$G$8</f>
        <v>TSV Massenbach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2</v>
      </c>
      <c r="Q35" s="133" t="s">
        <v>4</v>
      </c>
      <c r="R35" s="132">
        <f>$AB$8</f>
        <v>3</v>
      </c>
      <c r="S35" s="134"/>
      <c r="T35" s="135">
        <f>$AC$8</f>
        <v>8</v>
      </c>
      <c r="U35" s="136"/>
      <c r="V35" s="133" t="s">
        <v>4</v>
      </c>
      <c r="W35" s="137">
        <f>$AE$8</f>
        <v>9</v>
      </c>
      <c r="X35" s="138"/>
      <c r="Y35" s="102"/>
      <c r="Z35" s="130">
        <f t="shared" si="2"/>
        <v>-1</v>
      </c>
      <c r="AA35" s="131"/>
      <c r="AB35" s="45"/>
      <c r="AC35" s="153">
        <v>4</v>
      </c>
      <c r="AD35" s="46"/>
    </row>
    <row r="36" spans="2:30" ht="15.75">
      <c r="B36" s="128" t="str">
        <f>$B$6</f>
        <v>Hartmann, Colin</v>
      </c>
      <c r="C36" s="102"/>
      <c r="D36" s="102"/>
      <c r="E36" s="102"/>
      <c r="F36" s="102"/>
      <c r="G36" s="129" t="str">
        <f>$G$6</f>
        <v>Friedrichshaller SV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1</v>
      </c>
      <c r="Q36" s="133" t="s">
        <v>4</v>
      </c>
      <c r="R36" s="132">
        <f>$AB$6</f>
        <v>4</v>
      </c>
      <c r="S36" s="134"/>
      <c r="T36" s="135">
        <f>$AC$6</f>
        <v>3</v>
      </c>
      <c r="U36" s="136"/>
      <c r="V36" s="133" t="s">
        <v>4</v>
      </c>
      <c r="W36" s="137">
        <f>$AE$6</f>
        <v>12</v>
      </c>
      <c r="X36" s="138"/>
      <c r="Y36" s="102"/>
      <c r="Z36" s="130">
        <f t="shared" si="2"/>
        <v>-9</v>
      </c>
      <c r="AA36" s="131"/>
      <c r="AB36" s="45"/>
      <c r="AC36" s="153">
        <v>5</v>
      </c>
      <c r="AD36" s="46"/>
    </row>
    <row r="37" spans="2:30" ht="16.5" thickBot="1">
      <c r="B37" s="124" t="str">
        <f>$B$9</f>
        <v>Beck, Jan</v>
      </c>
      <c r="C37" s="67"/>
      <c r="D37" s="67"/>
      <c r="E37" s="67"/>
      <c r="F37" s="67"/>
      <c r="G37" s="125" t="str">
        <f>$G$9</f>
        <v>TSV Talheim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5</v>
      </c>
      <c r="S37" s="141"/>
      <c r="T37" s="142">
        <f>$AC$9</f>
        <v>0</v>
      </c>
      <c r="U37" s="143"/>
      <c r="V37" s="140" t="s">
        <v>4</v>
      </c>
      <c r="W37" s="144">
        <f>$AE$9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48</v>
      </c>
      <c r="U38" s="148"/>
      <c r="V38" s="140" t="s">
        <v>4</v>
      </c>
      <c r="W38" s="148">
        <f>SUM(W32:W37)</f>
        <v>48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CA38"/>
  <sheetViews>
    <sheetView workbookViewId="0" topLeftCell="A2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37" t="s">
        <v>18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6" t="s">
        <v>23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7" t="s">
        <v>41</v>
      </c>
      <c r="C4" s="4"/>
      <c r="D4" s="4"/>
      <c r="E4" s="171"/>
      <c r="F4" s="41"/>
      <c r="G4" s="210" t="s">
        <v>42</v>
      </c>
      <c r="H4" s="213"/>
      <c r="I4" s="214"/>
      <c r="J4" s="215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1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1</v>
      </c>
      <c r="AF4" s="242"/>
      <c r="AG4" s="243"/>
      <c r="AH4" s="244"/>
    </row>
    <row r="5" spans="1:34" ht="15.75">
      <c r="A5" s="174">
        <v>2</v>
      </c>
      <c r="B5" s="207" t="s">
        <v>78</v>
      </c>
      <c r="C5" s="4"/>
      <c r="D5" s="4"/>
      <c r="E5" s="81"/>
      <c r="F5" s="41"/>
      <c r="G5" s="210" t="s">
        <v>37</v>
      </c>
      <c r="H5" s="42">
        <f>+M4</f>
        <v>0</v>
      </c>
      <c r="I5" s="3" t="s">
        <v>4</v>
      </c>
      <c r="J5" s="43">
        <f>+K4</f>
        <v>3</v>
      </c>
      <c r="K5" s="216"/>
      <c r="L5" s="217"/>
      <c r="M5" s="218"/>
      <c r="N5" s="6">
        <f>+H20</f>
        <v>0</v>
      </c>
      <c r="O5" s="3" t="s">
        <v>4</v>
      </c>
      <c r="P5" s="9">
        <f>+J20</f>
        <v>3</v>
      </c>
      <c r="Q5" s="6">
        <f>+AF14</f>
        <v>0</v>
      </c>
      <c r="R5" s="3" t="s">
        <v>4</v>
      </c>
      <c r="S5" s="10">
        <f>+AH14</f>
        <v>3</v>
      </c>
      <c r="T5" s="6">
        <f>+H14</f>
        <v>0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0</v>
      </c>
      <c r="AA5" s="3" t="s">
        <v>4</v>
      </c>
      <c r="AB5" s="9">
        <f t="shared" si="1"/>
        <v>5</v>
      </c>
      <c r="AC5" s="10">
        <f>SUM(H14,J25,AF18,H20,AF14)</f>
        <v>0</v>
      </c>
      <c r="AD5" s="3" t="s">
        <v>4</v>
      </c>
      <c r="AE5" s="10">
        <f>SUM(J14,H25,AH18,J20,AH14)</f>
        <v>15</v>
      </c>
      <c r="AF5" s="242"/>
      <c r="AG5" s="243"/>
      <c r="AH5" s="244"/>
    </row>
    <row r="6" spans="1:34" ht="15.75">
      <c r="A6" s="174">
        <v>3</v>
      </c>
      <c r="B6" s="207" t="s">
        <v>79</v>
      </c>
      <c r="C6" s="4"/>
      <c r="D6" s="4"/>
      <c r="E6" s="81"/>
      <c r="F6" s="41"/>
      <c r="G6" s="210" t="s">
        <v>40</v>
      </c>
      <c r="H6" s="42">
        <f>+P4</f>
        <v>0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0</v>
      </c>
      <c r="N6" s="216"/>
      <c r="O6" s="214"/>
      <c r="P6" s="219"/>
      <c r="Q6" s="6">
        <f>+H15</f>
        <v>3</v>
      </c>
      <c r="R6" s="3" t="s">
        <v>4</v>
      </c>
      <c r="S6" s="10">
        <f>+J15</f>
        <v>2</v>
      </c>
      <c r="T6" s="6">
        <f>+H24</f>
        <v>3</v>
      </c>
      <c r="U6" s="3" t="s">
        <v>4</v>
      </c>
      <c r="V6" s="9">
        <f>+J24</f>
        <v>0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4</v>
      </c>
      <c r="AA6" s="3" t="s">
        <v>4</v>
      </c>
      <c r="AB6" s="9">
        <f t="shared" si="1"/>
        <v>1</v>
      </c>
      <c r="AC6" s="10">
        <f>SUM(H15,H24,AH19,J20,AF13)</f>
        <v>12</v>
      </c>
      <c r="AD6" s="3" t="s">
        <v>4</v>
      </c>
      <c r="AE6" s="10">
        <f>SUM(J15,J24,AF19,H20,AH13)</f>
        <v>5</v>
      </c>
      <c r="AF6" s="242"/>
      <c r="AG6" s="243"/>
      <c r="AH6" s="244"/>
    </row>
    <row r="7" spans="1:34" ht="15.75">
      <c r="A7" s="174">
        <v>4</v>
      </c>
      <c r="B7" s="207" t="s">
        <v>80</v>
      </c>
      <c r="C7" s="4"/>
      <c r="D7" s="4"/>
      <c r="E7" s="81"/>
      <c r="F7" s="41"/>
      <c r="G7" s="210" t="s">
        <v>53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0</v>
      </c>
      <c r="N7" s="42">
        <f>+S6</f>
        <v>2</v>
      </c>
      <c r="O7" s="3" t="s">
        <v>4</v>
      </c>
      <c r="P7" s="9">
        <f>+Q6</f>
        <v>3</v>
      </c>
      <c r="Q7" s="220"/>
      <c r="R7" s="214"/>
      <c r="S7" s="215"/>
      <c r="T7" s="6">
        <f>+AF20</f>
        <v>3</v>
      </c>
      <c r="U7" s="44" t="s">
        <v>4</v>
      </c>
      <c r="V7" s="10">
        <f>+AH20</f>
        <v>0</v>
      </c>
      <c r="W7" s="6">
        <f>+H23</f>
        <v>3</v>
      </c>
      <c r="X7" s="3" t="s">
        <v>4</v>
      </c>
      <c r="Y7" s="10">
        <f>+J23</f>
        <v>0</v>
      </c>
      <c r="Z7" s="8">
        <f t="shared" si="0"/>
        <v>3</v>
      </c>
      <c r="AA7" s="3" t="s">
        <v>4</v>
      </c>
      <c r="AB7" s="9">
        <f t="shared" si="1"/>
        <v>2</v>
      </c>
      <c r="AC7" s="10">
        <f>SUM(J15,H23,AF20,J19,AH14)</f>
        <v>11</v>
      </c>
      <c r="AD7" s="3" t="s">
        <v>4</v>
      </c>
      <c r="AE7" s="10">
        <f>SUM(H15,J23,AH20,H19,AF14)</f>
        <v>6</v>
      </c>
      <c r="AF7" s="242"/>
      <c r="AG7" s="243"/>
      <c r="AH7" s="244"/>
    </row>
    <row r="8" spans="1:34" ht="15.75">
      <c r="A8" s="175">
        <v>5</v>
      </c>
      <c r="B8" s="208" t="s">
        <v>81</v>
      </c>
      <c r="C8" s="1"/>
      <c r="D8" s="25"/>
      <c r="E8" s="81"/>
      <c r="F8" s="151"/>
      <c r="G8" s="211" t="s">
        <v>69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0</v>
      </c>
      <c r="N8" s="1">
        <f>+V6</f>
        <v>0</v>
      </c>
      <c r="O8" s="3" t="s">
        <v>4</v>
      </c>
      <c r="P8" s="2">
        <f>+T6</f>
        <v>3</v>
      </c>
      <c r="Q8" s="1">
        <f>+V7</f>
        <v>0</v>
      </c>
      <c r="R8" s="5" t="s">
        <v>4</v>
      </c>
      <c r="S8" s="1">
        <f>+T7</f>
        <v>3</v>
      </c>
      <c r="T8" s="221"/>
      <c r="U8" s="222"/>
      <c r="V8" s="222"/>
      <c r="W8" s="6">
        <f>+H18</f>
        <v>0</v>
      </c>
      <c r="X8" s="3" t="s">
        <v>4</v>
      </c>
      <c r="Y8" s="7">
        <f>+J18</f>
        <v>3</v>
      </c>
      <c r="Z8" s="8">
        <f t="shared" si="0"/>
        <v>1</v>
      </c>
      <c r="AA8" s="3" t="s">
        <v>4</v>
      </c>
      <c r="AB8" s="9">
        <f t="shared" si="1"/>
        <v>4</v>
      </c>
      <c r="AC8" s="10">
        <f>SUM(J14,J24,AH20,H18,AH15)</f>
        <v>3</v>
      </c>
      <c r="AD8" s="3" t="s">
        <v>4</v>
      </c>
      <c r="AE8" s="9">
        <f>SUM(H14,H24,AF20,J18,AF15)</f>
        <v>12</v>
      </c>
      <c r="AF8" s="242"/>
      <c r="AG8" s="243"/>
      <c r="AH8" s="244"/>
    </row>
    <row r="9" spans="1:34" ht="15.75" customHeight="1" thickBot="1">
      <c r="A9" s="176">
        <v>6</v>
      </c>
      <c r="B9" s="209" t="s">
        <v>82</v>
      </c>
      <c r="C9" s="11"/>
      <c r="D9" s="11"/>
      <c r="E9" s="172"/>
      <c r="F9" s="12"/>
      <c r="G9" s="212" t="s">
        <v>83</v>
      </c>
      <c r="H9" s="13">
        <f>+Y4</f>
        <v>1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3</v>
      </c>
      <c r="Q9" s="17">
        <f>+Y7</f>
        <v>0</v>
      </c>
      <c r="R9" s="14" t="s">
        <v>4</v>
      </c>
      <c r="S9" s="18">
        <f>+W7</f>
        <v>3</v>
      </c>
      <c r="T9" s="17">
        <f>+Y8</f>
        <v>3</v>
      </c>
      <c r="U9" s="14" t="s">
        <v>4</v>
      </c>
      <c r="V9" s="16">
        <f>+W8</f>
        <v>0</v>
      </c>
      <c r="W9" s="223"/>
      <c r="X9" s="224"/>
      <c r="Y9" s="225"/>
      <c r="Z9" s="19">
        <f t="shared" si="0"/>
        <v>2</v>
      </c>
      <c r="AA9" s="14" t="s">
        <v>4</v>
      </c>
      <c r="AB9" s="16">
        <f t="shared" si="1"/>
        <v>3</v>
      </c>
      <c r="AC9" s="18">
        <f>SUM(J13,J23,AH18,J18,AH13)</f>
        <v>7</v>
      </c>
      <c r="AD9" s="14" t="s">
        <v>4</v>
      </c>
      <c r="AE9" s="18">
        <f>SUM(H13,H23,AF18,H18,AF13)</f>
        <v>9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48</v>
      </c>
      <c r="AD10" s="170"/>
      <c r="AE10" s="170">
        <f>SUM(AE4:AE9)</f>
        <v>48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Yan, Kevin</v>
      </c>
      <c r="F13" s="49" t="s">
        <v>6</v>
      </c>
      <c r="G13" s="50" t="str">
        <f>+B9</f>
        <v>Holzapfel, Tim</v>
      </c>
      <c r="H13" s="226">
        <v>3</v>
      </c>
      <c r="I13" s="51" t="s">
        <v>4</v>
      </c>
      <c r="J13" s="228">
        <v>1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Mayer, Falk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Holzapfel, Tim</v>
      </c>
      <c r="Y13" s="52"/>
      <c r="Z13" s="72"/>
      <c r="AA13" s="48"/>
      <c r="AB13" s="48"/>
      <c r="AC13" s="48"/>
      <c r="AD13" s="48"/>
      <c r="AE13" s="48"/>
      <c r="AF13" s="230">
        <v>3</v>
      </c>
      <c r="AG13" s="60" t="s">
        <v>4</v>
      </c>
      <c r="AH13" s="228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Gielki, Sebastian</v>
      </c>
      <c r="F14" s="56" t="s">
        <v>6</v>
      </c>
      <c r="G14" s="43" t="str">
        <f>+B8</f>
        <v>Fein, Tim</v>
      </c>
      <c r="H14" s="226">
        <v>0</v>
      </c>
      <c r="I14" s="51" t="s">
        <v>4</v>
      </c>
      <c r="J14" s="228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Gielki, Sebastian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Hoang, Tien</v>
      </c>
      <c r="Y14" s="58"/>
      <c r="Z14" s="75"/>
      <c r="AA14" s="42"/>
      <c r="AB14" s="42"/>
      <c r="AC14" s="42"/>
      <c r="AD14" s="42"/>
      <c r="AE14" s="42"/>
      <c r="AF14" s="231">
        <v>0</v>
      </c>
      <c r="AG14" s="76" t="s">
        <v>4</v>
      </c>
      <c r="AH14" s="232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Mayer, Falk</v>
      </c>
      <c r="F15" s="62" t="s">
        <v>6</v>
      </c>
      <c r="G15" s="63" t="str">
        <f>+B7</f>
        <v>Hoang, Tien</v>
      </c>
      <c r="H15" s="227">
        <v>3</v>
      </c>
      <c r="I15" s="64" t="s">
        <v>4</v>
      </c>
      <c r="J15" s="229">
        <v>2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Yan, Kevin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Fein, Tim</v>
      </c>
      <c r="Y15" s="93"/>
      <c r="Z15" s="93"/>
      <c r="AA15" s="93"/>
      <c r="AB15" s="93"/>
      <c r="AC15" s="93"/>
      <c r="AD15" s="93"/>
      <c r="AE15" s="91"/>
      <c r="AF15" s="227">
        <v>3</v>
      </c>
      <c r="AG15" s="64" t="s">
        <v>4</v>
      </c>
      <c r="AH15" s="229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Fein, Tim</v>
      </c>
      <c r="F18" s="54" t="s">
        <v>6</v>
      </c>
      <c r="G18" s="48" t="str">
        <f>+B9</f>
        <v>Holzapfel, Tim</v>
      </c>
      <c r="H18" s="230">
        <v>0</v>
      </c>
      <c r="I18" s="51" t="s">
        <v>4</v>
      </c>
      <c r="J18" s="234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Gielki, Sebastian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Holzapfel, Tim</v>
      </c>
      <c r="Y18" s="22"/>
      <c r="Z18" s="114"/>
      <c r="AA18" s="114"/>
      <c r="AB18" s="114"/>
      <c r="AC18" s="114"/>
      <c r="AD18" s="114"/>
      <c r="AE18" s="114"/>
      <c r="AF18" s="236">
        <v>0</v>
      </c>
      <c r="AG18" s="85" t="s">
        <v>4</v>
      </c>
      <c r="AH18" s="232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Yan, Kevin</v>
      </c>
      <c r="F19" s="57" t="s">
        <v>6</v>
      </c>
      <c r="G19" s="42" t="str">
        <f>+B7</f>
        <v>Hoang, Tien</v>
      </c>
      <c r="H19" s="230">
        <v>3</v>
      </c>
      <c r="I19" s="60" t="s">
        <v>4</v>
      </c>
      <c r="J19" s="228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Yan, Kevin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Mayer, Falk</v>
      </c>
      <c r="Y19" s="58"/>
      <c r="Z19" s="59"/>
      <c r="AA19" s="42"/>
      <c r="AB19" s="42"/>
      <c r="AC19" s="42"/>
      <c r="AD19" s="42"/>
      <c r="AE19" s="42"/>
      <c r="AF19" s="230">
        <v>3</v>
      </c>
      <c r="AG19" s="51" t="s">
        <v>4</v>
      </c>
      <c r="AH19" s="228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Gielki, Sebastian</v>
      </c>
      <c r="F20" s="66" t="s">
        <v>6</v>
      </c>
      <c r="G20" s="61" t="str">
        <f>+B6</f>
        <v>Mayer, Falk</v>
      </c>
      <c r="H20" s="233">
        <v>0</v>
      </c>
      <c r="I20" s="69" t="s">
        <v>4</v>
      </c>
      <c r="J20" s="235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Hoang, Tien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Fein, Tim</v>
      </c>
      <c r="Y20" s="67"/>
      <c r="Z20" s="68"/>
      <c r="AA20" s="61"/>
      <c r="AB20" s="61"/>
      <c r="AC20" s="61"/>
      <c r="AD20" s="61"/>
      <c r="AE20" s="61"/>
      <c r="AF20" s="233">
        <v>3</v>
      </c>
      <c r="AG20" s="79" t="s">
        <v>4</v>
      </c>
      <c r="AH20" s="235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Hoang, Tien</v>
      </c>
      <c r="F23" s="49" t="s">
        <v>6</v>
      </c>
      <c r="G23" s="50" t="str">
        <f>+B9</f>
        <v>Holzapfel, Tim</v>
      </c>
      <c r="H23" s="226">
        <v>3</v>
      </c>
      <c r="I23" s="51" t="s">
        <v>4</v>
      </c>
      <c r="J23" s="228">
        <v>0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Mayer, Falk</v>
      </c>
      <c r="F24" s="56" t="s">
        <v>6</v>
      </c>
      <c r="G24" s="43" t="str">
        <f>+B8</f>
        <v>Fein, Tim</v>
      </c>
      <c r="H24" s="226">
        <v>3</v>
      </c>
      <c r="I24" s="51" t="s">
        <v>4</v>
      </c>
      <c r="J24" s="228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Yan, Kevin</v>
      </c>
      <c r="F25" s="95" t="s">
        <v>6</v>
      </c>
      <c r="G25" s="93" t="str">
        <f>+B5</f>
        <v>Gielki, Sebastian</v>
      </c>
      <c r="H25" s="233">
        <v>3</v>
      </c>
      <c r="I25" s="79" t="s">
        <v>4</v>
      </c>
      <c r="J25" s="235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Yan, Kevin</v>
      </c>
      <c r="C32" s="102"/>
      <c r="D32" s="102"/>
      <c r="E32" s="102"/>
      <c r="F32" s="102"/>
      <c r="G32" s="129" t="str">
        <f>$G$4</f>
        <v>TSV Weinsberg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1</v>
      </c>
      <c r="X32" s="138"/>
      <c r="Y32" s="102"/>
      <c r="Z32" s="130">
        <f aca="true" t="shared" si="2" ref="Z32:Z37">SUM(T32-W32)</f>
        <v>14</v>
      </c>
      <c r="AA32" s="131"/>
      <c r="AB32" s="45"/>
      <c r="AC32" s="153">
        <v>1</v>
      </c>
      <c r="AD32" s="46"/>
    </row>
    <row r="33" spans="2:30" ht="15.75">
      <c r="B33" s="154" t="str">
        <f>$B$6</f>
        <v>Mayer, Falk</v>
      </c>
      <c r="C33" s="58"/>
      <c r="D33" s="58"/>
      <c r="E33" s="58"/>
      <c r="F33" s="58"/>
      <c r="G33" s="155" t="str">
        <f>$G$6</f>
        <v>TGV E. Beilstein</v>
      </c>
      <c r="H33" s="58"/>
      <c r="I33" s="58"/>
      <c r="J33" s="58"/>
      <c r="K33" s="58"/>
      <c r="L33" s="58"/>
      <c r="M33" s="58"/>
      <c r="N33" s="58"/>
      <c r="O33" s="164"/>
      <c r="P33" s="156">
        <f>$Z$6</f>
        <v>4</v>
      </c>
      <c r="Q33" s="157" t="s">
        <v>4</v>
      </c>
      <c r="R33" s="156">
        <f>$AB$6</f>
        <v>1</v>
      </c>
      <c r="S33" s="165"/>
      <c r="T33" s="162">
        <f>$AC$6</f>
        <v>12</v>
      </c>
      <c r="U33" s="159"/>
      <c r="V33" s="157" t="s">
        <v>4</v>
      </c>
      <c r="W33" s="158">
        <f>$AE$6</f>
        <v>5</v>
      </c>
      <c r="X33" s="163"/>
      <c r="Y33" s="58"/>
      <c r="Z33" s="160">
        <f t="shared" si="2"/>
        <v>7</v>
      </c>
      <c r="AA33" s="161"/>
      <c r="AB33" s="45"/>
      <c r="AC33" s="153">
        <v>2</v>
      </c>
      <c r="AD33" s="46"/>
    </row>
    <row r="34" spans="2:30" ht="15.75">
      <c r="B34" s="128" t="str">
        <f>$B$7</f>
        <v>Hoang, Tien</v>
      </c>
      <c r="C34" s="102"/>
      <c r="D34" s="102"/>
      <c r="E34" s="102"/>
      <c r="F34" s="102"/>
      <c r="G34" s="129" t="str">
        <f>$G$7</f>
        <v>Friedrichshaller SV</v>
      </c>
      <c r="H34" s="102"/>
      <c r="I34" s="102"/>
      <c r="J34" s="102"/>
      <c r="K34" s="102"/>
      <c r="L34" s="102"/>
      <c r="M34" s="102"/>
      <c r="N34" s="102"/>
      <c r="O34" s="80"/>
      <c r="P34" s="132">
        <f>$Z$7</f>
        <v>3</v>
      </c>
      <c r="Q34" s="133" t="s">
        <v>4</v>
      </c>
      <c r="R34" s="132">
        <f>$AB$7</f>
        <v>2</v>
      </c>
      <c r="S34" s="134"/>
      <c r="T34" s="135">
        <f>$AC$7</f>
        <v>11</v>
      </c>
      <c r="U34" s="136"/>
      <c r="V34" s="133" t="s">
        <v>4</v>
      </c>
      <c r="W34" s="137">
        <f>$AE$7</f>
        <v>6</v>
      </c>
      <c r="X34" s="138"/>
      <c r="Y34" s="102"/>
      <c r="Z34" s="130">
        <f t="shared" si="2"/>
        <v>5</v>
      </c>
      <c r="AA34" s="131"/>
      <c r="AB34" s="45"/>
      <c r="AC34" s="153">
        <v>3</v>
      </c>
      <c r="AD34" s="46"/>
    </row>
    <row r="35" spans="2:30" ht="15.75">
      <c r="B35" s="128" t="str">
        <f>$B$9</f>
        <v>Holzapfel, Tim</v>
      </c>
      <c r="C35" s="102"/>
      <c r="D35" s="102"/>
      <c r="E35" s="102"/>
      <c r="F35" s="102"/>
      <c r="G35" s="129" t="str">
        <f>$G$9</f>
        <v>TSB Horkheim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2</v>
      </c>
      <c r="Q35" s="133" t="s">
        <v>4</v>
      </c>
      <c r="R35" s="132">
        <f>$AB$9</f>
        <v>3</v>
      </c>
      <c r="S35" s="134"/>
      <c r="T35" s="135">
        <f>$AC$9</f>
        <v>7</v>
      </c>
      <c r="U35" s="136"/>
      <c r="V35" s="133" t="s">
        <v>4</v>
      </c>
      <c r="W35" s="137">
        <f>$AE$9</f>
        <v>9</v>
      </c>
      <c r="X35" s="138"/>
      <c r="Y35" s="102"/>
      <c r="Z35" s="130">
        <f t="shared" si="2"/>
        <v>-2</v>
      </c>
      <c r="AA35" s="131"/>
      <c r="AB35" s="45"/>
      <c r="AC35" s="153">
        <v>4</v>
      </c>
      <c r="AD35" s="46"/>
    </row>
    <row r="36" spans="2:30" ht="15.75">
      <c r="B36" s="128" t="str">
        <f>$B$8</f>
        <v>Fein, Tim</v>
      </c>
      <c r="C36" s="102"/>
      <c r="D36" s="102"/>
      <c r="E36" s="82"/>
      <c r="F36" s="102"/>
      <c r="G36" s="129" t="str">
        <f>$G$8</f>
        <v>SV Frauenzimmern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1</v>
      </c>
      <c r="Q36" s="133" t="s">
        <v>4</v>
      </c>
      <c r="R36" s="132">
        <f>$AB$8</f>
        <v>4</v>
      </c>
      <c r="S36" s="134"/>
      <c r="T36" s="135">
        <f>$AC$8</f>
        <v>3</v>
      </c>
      <c r="U36" s="136"/>
      <c r="V36" s="133" t="s">
        <v>4</v>
      </c>
      <c r="W36" s="137">
        <f>$AE$8</f>
        <v>12</v>
      </c>
      <c r="X36" s="138"/>
      <c r="Y36" s="102"/>
      <c r="Z36" s="130">
        <f t="shared" si="2"/>
        <v>-9</v>
      </c>
      <c r="AA36" s="131"/>
      <c r="AB36" s="45"/>
      <c r="AC36" s="153">
        <v>5</v>
      </c>
      <c r="AD36" s="46"/>
    </row>
    <row r="37" spans="2:30" ht="16.5" thickBot="1">
      <c r="B37" s="124" t="str">
        <f>$B$5</f>
        <v>Gielki, Sebastian</v>
      </c>
      <c r="C37" s="67"/>
      <c r="D37" s="67"/>
      <c r="E37" s="67"/>
      <c r="F37" s="67"/>
      <c r="G37" s="125" t="str">
        <f>$G$5</f>
        <v>TSV Untereisesheim</v>
      </c>
      <c r="H37" s="67"/>
      <c r="I37" s="67"/>
      <c r="J37" s="67"/>
      <c r="K37" s="67"/>
      <c r="L37" s="67"/>
      <c r="M37" s="67"/>
      <c r="N37" s="67"/>
      <c r="O37" s="65"/>
      <c r="P37" s="139">
        <f>$Z$5</f>
        <v>0</v>
      </c>
      <c r="Q37" s="140" t="s">
        <v>4</v>
      </c>
      <c r="R37" s="139">
        <f>$AB$5</f>
        <v>5</v>
      </c>
      <c r="S37" s="141"/>
      <c r="T37" s="142">
        <f>$AC$5</f>
        <v>0</v>
      </c>
      <c r="U37" s="143"/>
      <c r="V37" s="140" t="s">
        <v>4</v>
      </c>
      <c r="W37" s="144">
        <f>$AE$5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48</v>
      </c>
      <c r="U38" s="148"/>
      <c r="V38" s="140" t="s">
        <v>4</v>
      </c>
      <c r="W38" s="148">
        <f>SUM(W32:W37)</f>
        <v>48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CA38"/>
  <sheetViews>
    <sheetView workbookViewId="0" topLeftCell="A2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37" t="s">
        <v>18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6" t="s">
        <v>22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7" t="s">
        <v>43</v>
      </c>
      <c r="C4" s="4"/>
      <c r="D4" s="4"/>
      <c r="E4" s="171"/>
      <c r="F4" s="41"/>
      <c r="G4" s="210" t="s">
        <v>44</v>
      </c>
      <c r="H4" s="213"/>
      <c r="I4" s="214"/>
      <c r="J4" s="215"/>
      <c r="K4" s="6">
        <f>+H25</f>
        <v>1</v>
      </c>
      <c r="L4" s="3" t="s">
        <v>4</v>
      </c>
      <c r="M4" s="9">
        <f>+J25</f>
        <v>3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1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13</v>
      </c>
      <c r="AD4" s="3" t="s">
        <v>4</v>
      </c>
      <c r="AE4" s="10">
        <f>SUM(J4,M4,P4,S4,V4,Y4)</f>
        <v>4</v>
      </c>
      <c r="AF4" s="242"/>
      <c r="AG4" s="243"/>
      <c r="AH4" s="244"/>
    </row>
    <row r="5" spans="1:34" ht="15.75">
      <c r="A5" s="174">
        <v>2</v>
      </c>
      <c r="B5" s="207" t="s">
        <v>51</v>
      </c>
      <c r="C5" s="4"/>
      <c r="D5" s="4"/>
      <c r="E5" s="81"/>
      <c r="F5" s="41"/>
      <c r="G5" s="210" t="s">
        <v>35</v>
      </c>
      <c r="H5" s="42">
        <f>+M4</f>
        <v>3</v>
      </c>
      <c r="I5" s="3" t="s">
        <v>4</v>
      </c>
      <c r="J5" s="43">
        <f>+K4</f>
        <v>1</v>
      </c>
      <c r="K5" s="216"/>
      <c r="L5" s="217"/>
      <c r="M5" s="218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5</v>
      </c>
      <c r="AA5" s="3" t="s">
        <v>4</v>
      </c>
      <c r="AB5" s="9">
        <f t="shared" si="1"/>
        <v>0</v>
      </c>
      <c r="AC5" s="10">
        <f>SUM(H14,J25,AF18,H20,AF14)</f>
        <v>15</v>
      </c>
      <c r="AD5" s="3" t="s">
        <v>4</v>
      </c>
      <c r="AE5" s="10">
        <f>SUM(J14,H25,AH18,J20,AH14)</f>
        <v>1</v>
      </c>
      <c r="AF5" s="242"/>
      <c r="AG5" s="243"/>
      <c r="AH5" s="244"/>
    </row>
    <row r="6" spans="1:34" ht="15.75">
      <c r="A6" s="174">
        <v>3</v>
      </c>
      <c r="B6" s="207" t="s">
        <v>84</v>
      </c>
      <c r="C6" s="4"/>
      <c r="D6" s="4"/>
      <c r="E6" s="81"/>
      <c r="F6" s="41"/>
      <c r="G6" s="210" t="s">
        <v>53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6"/>
      <c r="O6" s="214"/>
      <c r="P6" s="219"/>
      <c r="Q6" s="6">
        <f>+H15</f>
        <v>3</v>
      </c>
      <c r="R6" s="3" t="s">
        <v>4</v>
      </c>
      <c r="S6" s="10">
        <f>+J15</f>
        <v>0</v>
      </c>
      <c r="T6" s="6">
        <f>+H24</f>
        <v>0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3</v>
      </c>
      <c r="Z6" s="8">
        <f t="shared" si="0"/>
        <v>1</v>
      </c>
      <c r="AA6" s="3" t="s">
        <v>4</v>
      </c>
      <c r="AB6" s="9">
        <f t="shared" si="1"/>
        <v>4</v>
      </c>
      <c r="AC6" s="10">
        <f>SUM(H15,H24,AH19,J20,AF13)</f>
        <v>3</v>
      </c>
      <c r="AD6" s="3" t="s">
        <v>4</v>
      </c>
      <c r="AE6" s="10">
        <f>SUM(J15,J24,AF19,H20,AH13)</f>
        <v>12</v>
      </c>
      <c r="AF6" s="242"/>
      <c r="AG6" s="243"/>
      <c r="AH6" s="244"/>
    </row>
    <row r="7" spans="1:34" ht="15.75">
      <c r="A7" s="174">
        <v>4</v>
      </c>
      <c r="B7" s="207" t="s">
        <v>85</v>
      </c>
      <c r="C7" s="4"/>
      <c r="D7" s="4"/>
      <c r="E7" s="81"/>
      <c r="F7" s="41"/>
      <c r="G7" s="210" t="s">
        <v>50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3</v>
      </c>
      <c r="Q7" s="220"/>
      <c r="R7" s="214"/>
      <c r="S7" s="215"/>
      <c r="T7" s="6">
        <f>+AF20</f>
        <v>0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0</v>
      </c>
      <c r="AA7" s="3" t="s">
        <v>4</v>
      </c>
      <c r="AB7" s="9">
        <f t="shared" si="1"/>
        <v>5</v>
      </c>
      <c r="AC7" s="10">
        <f>SUM(J15,H23,AF20,J19,AH14)</f>
        <v>0</v>
      </c>
      <c r="AD7" s="3" t="s">
        <v>4</v>
      </c>
      <c r="AE7" s="10">
        <f>SUM(H15,J23,AH20,H19,AF14)</f>
        <v>15</v>
      </c>
      <c r="AF7" s="242"/>
      <c r="AG7" s="243"/>
      <c r="AH7" s="244"/>
    </row>
    <row r="8" spans="1:34" ht="15.75">
      <c r="A8" s="175">
        <v>5</v>
      </c>
      <c r="B8" s="208" t="s">
        <v>86</v>
      </c>
      <c r="C8" s="1"/>
      <c r="D8" s="25"/>
      <c r="E8" s="81"/>
      <c r="F8" s="151"/>
      <c r="G8" s="211" t="s">
        <v>87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3</v>
      </c>
      <c r="O8" s="3" t="s">
        <v>4</v>
      </c>
      <c r="P8" s="2">
        <f>+T6</f>
        <v>0</v>
      </c>
      <c r="Q8" s="1">
        <f>+V7</f>
        <v>3</v>
      </c>
      <c r="R8" s="5" t="s">
        <v>4</v>
      </c>
      <c r="S8" s="1">
        <f>+T7</f>
        <v>0</v>
      </c>
      <c r="T8" s="221"/>
      <c r="U8" s="222"/>
      <c r="V8" s="222"/>
      <c r="W8" s="6">
        <f>+H18</f>
        <v>2</v>
      </c>
      <c r="X8" s="3" t="s">
        <v>4</v>
      </c>
      <c r="Y8" s="7">
        <f>+J18</f>
        <v>3</v>
      </c>
      <c r="Z8" s="8">
        <f t="shared" si="0"/>
        <v>2</v>
      </c>
      <c r="AA8" s="3" t="s">
        <v>4</v>
      </c>
      <c r="AB8" s="9">
        <f t="shared" si="1"/>
        <v>3</v>
      </c>
      <c r="AC8" s="10">
        <f>SUM(J14,J24,AH20,H18,AH15)</f>
        <v>8</v>
      </c>
      <c r="AD8" s="3" t="s">
        <v>4</v>
      </c>
      <c r="AE8" s="9">
        <f>SUM(H14,H24,AF20,J18,AF15)</f>
        <v>9</v>
      </c>
      <c r="AF8" s="242"/>
      <c r="AG8" s="243"/>
      <c r="AH8" s="244"/>
    </row>
    <row r="9" spans="1:34" ht="15.75" customHeight="1" thickBot="1">
      <c r="A9" s="176">
        <v>6</v>
      </c>
      <c r="B9" s="209" t="s">
        <v>88</v>
      </c>
      <c r="C9" s="11"/>
      <c r="D9" s="11"/>
      <c r="E9" s="172"/>
      <c r="F9" s="12"/>
      <c r="G9" s="212" t="s">
        <v>59</v>
      </c>
      <c r="H9" s="13">
        <f>+Y4</f>
        <v>1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3</v>
      </c>
      <c r="O9" s="14" t="s">
        <v>4</v>
      </c>
      <c r="P9" s="16">
        <f>+W6</f>
        <v>0</v>
      </c>
      <c r="Q9" s="17">
        <f>+Y7</f>
        <v>3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2</v>
      </c>
      <c r="W9" s="223"/>
      <c r="X9" s="224"/>
      <c r="Y9" s="225"/>
      <c r="Z9" s="19">
        <f t="shared" si="0"/>
        <v>3</v>
      </c>
      <c r="AA9" s="14" t="s">
        <v>4</v>
      </c>
      <c r="AB9" s="16">
        <f t="shared" si="1"/>
        <v>2</v>
      </c>
      <c r="AC9" s="18">
        <f>SUM(J13,J23,AH18,J18,AH13)</f>
        <v>10</v>
      </c>
      <c r="AD9" s="14" t="s">
        <v>4</v>
      </c>
      <c r="AE9" s="18">
        <f>SUM(H13,H23,AF18,H18,AF13)</f>
        <v>8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49</v>
      </c>
      <c r="AD10" s="170"/>
      <c r="AE10" s="170">
        <f>SUM(AE4:AE9)</f>
        <v>49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Stang, Thomas</v>
      </c>
      <c r="F13" s="49" t="s">
        <v>6</v>
      </c>
      <c r="G13" s="50" t="str">
        <f>+B9</f>
        <v>Nitsche, Nils</v>
      </c>
      <c r="H13" s="226">
        <v>3</v>
      </c>
      <c r="I13" s="51" t="s">
        <v>4</v>
      </c>
      <c r="J13" s="228">
        <v>1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Renz, Albert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Nitsche, Nils</v>
      </c>
      <c r="Y13" s="52"/>
      <c r="Z13" s="72"/>
      <c r="AA13" s="48"/>
      <c r="AB13" s="48"/>
      <c r="AC13" s="48"/>
      <c r="AD13" s="48"/>
      <c r="AE13" s="48"/>
      <c r="AF13" s="230">
        <v>0</v>
      </c>
      <c r="AG13" s="60" t="s">
        <v>4</v>
      </c>
      <c r="AH13" s="228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Winkler, Erik</v>
      </c>
      <c r="F14" s="56" t="s">
        <v>6</v>
      </c>
      <c r="G14" s="43" t="str">
        <f>+B8</f>
        <v>Hertner, Nico</v>
      </c>
      <c r="H14" s="226">
        <v>3</v>
      </c>
      <c r="I14" s="51" t="s">
        <v>4</v>
      </c>
      <c r="J14" s="228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Winkler, Erik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Tost, Jonas</v>
      </c>
      <c r="Y14" s="58"/>
      <c r="Z14" s="75"/>
      <c r="AA14" s="42"/>
      <c r="AB14" s="42"/>
      <c r="AC14" s="42"/>
      <c r="AD14" s="42"/>
      <c r="AE14" s="42"/>
      <c r="AF14" s="231">
        <v>3</v>
      </c>
      <c r="AG14" s="76" t="s">
        <v>4</v>
      </c>
      <c r="AH14" s="232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Renz, Albert</v>
      </c>
      <c r="F15" s="62" t="s">
        <v>6</v>
      </c>
      <c r="G15" s="63" t="str">
        <f>+B7</f>
        <v>Tost, Jonas</v>
      </c>
      <c r="H15" s="227">
        <v>3</v>
      </c>
      <c r="I15" s="64" t="s">
        <v>4</v>
      </c>
      <c r="J15" s="229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Stang, Thomas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Hertner, Nico</v>
      </c>
      <c r="Y15" s="93"/>
      <c r="Z15" s="93"/>
      <c r="AA15" s="93"/>
      <c r="AB15" s="93"/>
      <c r="AC15" s="93"/>
      <c r="AD15" s="93"/>
      <c r="AE15" s="91"/>
      <c r="AF15" s="227">
        <v>3</v>
      </c>
      <c r="AG15" s="64" t="s">
        <v>4</v>
      </c>
      <c r="AH15" s="229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Hertner, Nico</v>
      </c>
      <c r="F18" s="54" t="s">
        <v>6</v>
      </c>
      <c r="G18" s="48" t="str">
        <f>+B9</f>
        <v>Nitsche, Nils</v>
      </c>
      <c r="H18" s="230">
        <v>2</v>
      </c>
      <c r="I18" s="51" t="s">
        <v>4</v>
      </c>
      <c r="J18" s="234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Winkler, Erik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Nitsche, Nils</v>
      </c>
      <c r="Y18" s="22"/>
      <c r="Z18" s="114"/>
      <c r="AA18" s="114"/>
      <c r="AB18" s="114"/>
      <c r="AC18" s="114"/>
      <c r="AD18" s="114"/>
      <c r="AE18" s="114"/>
      <c r="AF18" s="236">
        <v>3</v>
      </c>
      <c r="AG18" s="85" t="s">
        <v>4</v>
      </c>
      <c r="AH18" s="232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Stang, Thomas</v>
      </c>
      <c r="F19" s="57" t="s">
        <v>6</v>
      </c>
      <c r="G19" s="42" t="str">
        <f>+B7</f>
        <v>Tost, Jonas</v>
      </c>
      <c r="H19" s="230">
        <v>3</v>
      </c>
      <c r="I19" s="60" t="s">
        <v>4</v>
      </c>
      <c r="J19" s="228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Stang, Thomas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Renz, Albert</v>
      </c>
      <c r="Y19" s="58"/>
      <c r="Z19" s="59"/>
      <c r="AA19" s="42"/>
      <c r="AB19" s="42"/>
      <c r="AC19" s="42"/>
      <c r="AD19" s="42"/>
      <c r="AE19" s="42"/>
      <c r="AF19" s="230">
        <v>3</v>
      </c>
      <c r="AG19" s="51" t="s">
        <v>4</v>
      </c>
      <c r="AH19" s="228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Winkler, Erik</v>
      </c>
      <c r="F20" s="66" t="s">
        <v>6</v>
      </c>
      <c r="G20" s="61" t="str">
        <f>+B6</f>
        <v>Renz, Albert</v>
      </c>
      <c r="H20" s="233">
        <v>3</v>
      </c>
      <c r="I20" s="69" t="s">
        <v>4</v>
      </c>
      <c r="J20" s="235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Tost, Jonas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Hertner, Nico</v>
      </c>
      <c r="Y20" s="67"/>
      <c r="Z20" s="68"/>
      <c r="AA20" s="61"/>
      <c r="AB20" s="61"/>
      <c r="AC20" s="61"/>
      <c r="AD20" s="61"/>
      <c r="AE20" s="61"/>
      <c r="AF20" s="233">
        <v>0</v>
      </c>
      <c r="AG20" s="79" t="s">
        <v>4</v>
      </c>
      <c r="AH20" s="235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Tost, Jonas</v>
      </c>
      <c r="F23" s="49" t="s">
        <v>6</v>
      </c>
      <c r="G23" s="50" t="str">
        <f>+B9</f>
        <v>Nitsche, Nils</v>
      </c>
      <c r="H23" s="226">
        <v>0</v>
      </c>
      <c r="I23" s="51" t="s">
        <v>4</v>
      </c>
      <c r="J23" s="228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Renz, Albert</v>
      </c>
      <c r="F24" s="56" t="s">
        <v>6</v>
      </c>
      <c r="G24" s="43" t="str">
        <f>+B8</f>
        <v>Hertner, Nico</v>
      </c>
      <c r="H24" s="226">
        <v>0</v>
      </c>
      <c r="I24" s="51" t="s">
        <v>4</v>
      </c>
      <c r="J24" s="228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Stang, Thomas</v>
      </c>
      <c r="F25" s="95" t="s">
        <v>6</v>
      </c>
      <c r="G25" s="93" t="str">
        <f>+B5</f>
        <v>Winkler, Erik</v>
      </c>
      <c r="H25" s="233">
        <v>1</v>
      </c>
      <c r="I25" s="79" t="s">
        <v>4</v>
      </c>
      <c r="J25" s="235">
        <v>3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$B$5</f>
        <v>Winkler, Erik</v>
      </c>
      <c r="C32" s="102"/>
      <c r="D32" s="102"/>
      <c r="E32" s="102"/>
      <c r="F32" s="102"/>
      <c r="G32" s="129" t="str">
        <f>$G$5</f>
        <v>TSG Heilbronn</v>
      </c>
      <c r="H32" s="102"/>
      <c r="I32" s="102"/>
      <c r="J32" s="102"/>
      <c r="K32" s="102"/>
      <c r="L32" s="102"/>
      <c r="M32" s="102"/>
      <c r="N32" s="102"/>
      <c r="O32" s="80"/>
      <c r="P32" s="132">
        <f>$Z$5</f>
        <v>5</v>
      </c>
      <c r="Q32" s="133" t="s">
        <v>4</v>
      </c>
      <c r="R32" s="132">
        <f>$AB$5</f>
        <v>0</v>
      </c>
      <c r="S32" s="134"/>
      <c r="T32" s="135">
        <f>$AC$5</f>
        <v>15</v>
      </c>
      <c r="U32" s="136"/>
      <c r="V32" s="133" t="s">
        <v>4</v>
      </c>
      <c r="W32" s="137">
        <f>$AE$5</f>
        <v>1</v>
      </c>
      <c r="X32" s="138"/>
      <c r="Y32" s="102"/>
      <c r="Z32" s="130">
        <f aca="true" t="shared" si="2" ref="Z32:Z37">SUM(T32-W32)</f>
        <v>14</v>
      </c>
      <c r="AA32" s="131"/>
      <c r="AB32" s="45"/>
      <c r="AC32" s="153">
        <v>1</v>
      </c>
      <c r="AD32" s="46"/>
    </row>
    <row r="33" spans="2:30" ht="15.75">
      <c r="B33" s="154" t="str">
        <f>$B$4</f>
        <v>Stang, Thomas</v>
      </c>
      <c r="C33" s="58"/>
      <c r="D33" s="58"/>
      <c r="E33" s="58"/>
      <c r="F33" s="58"/>
      <c r="G33" s="155" t="str">
        <f>$G$4</f>
        <v>TG Offenau</v>
      </c>
      <c r="H33" s="58"/>
      <c r="I33" s="58"/>
      <c r="J33" s="58"/>
      <c r="K33" s="58"/>
      <c r="L33" s="58"/>
      <c r="M33" s="58"/>
      <c r="N33" s="58"/>
      <c r="O33" s="164"/>
      <c r="P33" s="156">
        <f>$Z$4</f>
        <v>4</v>
      </c>
      <c r="Q33" s="157" t="s">
        <v>4</v>
      </c>
      <c r="R33" s="156">
        <f>$AB$4</f>
        <v>1</v>
      </c>
      <c r="S33" s="165"/>
      <c r="T33" s="162">
        <f>$AC$4</f>
        <v>13</v>
      </c>
      <c r="U33" s="159"/>
      <c r="V33" s="157" t="s">
        <v>4</v>
      </c>
      <c r="W33" s="158">
        <f>$AE$4</f>
        <v>4</v>
      </c>
      <c r="X33" s="163"/>
      <c r="Y33" s="58"/>
      <c r="Z33" s="160">
        <f t="shared" si="2"/>
        <v>9</v>
      </c>
      <c r="AA33" s="161"/>
      <c r="AB33" s="45"/>
      <c r="AC33" s="153">
        <v>2</v>
      </c>
      <c r="AD33" s="46"/>
    </row>
    <row r="34" spans="2:30" ht="15.75">
      <c r="B34" s="128" t="str">
        <f>$B$9</f>
        <v>Nitsche, Nils</v>
      </c>
      <c r="C34" s="102"/>
      <c r="D34" s="102"/>
      <c r="E34" s="102"/>
      <c r="F34" s="102"/>
      <c r="G34" s="129" t="str">
        <f>$G$9</f>
        <v>TSV Untergruppenbach</v>
      </c>
      <c r="H34" s="102"/>
      <c r="I34" s="102"/>
      <c r="J34" s="102"/>
      <c r="K34" s="102"/>
      <c r="L34" s="102"/>
      <c r="M34" s="102"/>
      <c r="N34" s="102"/>
      <c r="O34" s="80"/>
      <c r="P34" s="132">
        <f>$Z$9</f>
        <v>3</v>
      </c>
      <c r="Q34" s="133" t="s">
        <v>4</v>
      </c>
      <c r="R34" s="132">
        <f>$AB$9</f>
        <v>2</v>
      </c>
      <c r="S34" s="134"/>
      <c r="T34" s="135">
        <f>$AC$9</f>
        <v>10</v>
      </c>
      <c r="U34" s="136"/>
      <c r="V34" s="133" t="s">
        <v>4</v>
      </c>
      <c r="W34" s="137">
        <f>$AE$9</f>
        <v>8</v>
      </c>
      <c r="X34" s="138"/>
      <c r="Y34" s="102"/>
      <c r="Z34" s="130">
        <f t="shared" si="2"/>
        <v>2</v>
      </c>
      <c r="AA34" s="131"/>
      <c r="AB34" s="45"/>
      <c r="AC34" s="153">
        <v>3</v>
      </c>
      <c r="AD34" s="46"/>
    </row>
    <row r="35" spans="2:30" ht="15.75">
      <c r="B35" s="128" t="str">
        <f>$B$8</f>
        <v>Hertner, Nico</v>
      </c>
      <c r="C35" s="102"/>
      <c r="D35" s="102"/>
      <c r="E35" s="82"/>
      <c r="F35" s="102"/>
      <c r="G35" s="129" t="str">
        <f>$G$8</f>
        <v>TSV Nordheim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2</v>
      </c>
      <c r="Q35" s="133" t="s">
        <v>4</v>
      </c>
      <c r="R35" s="132">
        <f>$AB$8</f>
        <v>3</v>
      </c>
      <c r="S35" s="134"/>
      <c r="T35" s="135">
        <f>$AC$8</f>
        <v>8</v>
      </c>
      <c r="U35" s="136"/>
      <c r="V35" s="133" t="s">
        <v>4</v>
      </c>
      <c r="W35" s="137">
        <f>$AE$8</f>
        <v>9</v>
      </c>
      <c r="X35" s="138"/>
      <c r="Y35" s="102"/>
      <c r="Z35" s="130">
        <f t="shared" si="2"/>
        <v>-1</v>
      </c>
      <c r="AA35" s="131"/>
      <c r="AB35" s="45"/>
      <c r="AC35" s="153">
        <v>4</v>
      </c>
      <c r="AD35" s="46"/>
    </row>
    <row r="36" spans="2:30" ht="15.75">
      <c r="B36" s="128" t="str">
        <f>$B$6</f>
        <v>Renz, Albert</v>
      </c>
      <c r="C36" s="102"/>
      <c r="D36" s="102"/>
      <c r="E36" s="102"/>
      <c r="F36" s="102"/>
      <c r="G36" s="129" t="str">
        <f>$G$6</f>
        <v>Friedrichshaller SV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1</v>
      </c>
      <c r="Q36" s="133" t="s">
        <v>4</v>
      </c>
      <c r="R36" s="132">
        <f>$AB$6</f>
        <v>4</v>
      </c>
      <c r="S36" s="134"/>
      <c r="T36" s="135">
        <f>$AC$6</f>
        <v>3</v>
      </c>
      <c r="U36" s="136"/>
      <c r="V36" s="133" t="s">
        <v>4</v>
      </c>
      <c r="W36" s="137">
        <f>$AE$6</f>
        <v>12</v>
      </c>
      <c r="X36" s="138"/>
      <c r="Y36" s="102"/>
      <c r="Z36" s="130">
        <f t="shared" si="2"/>
        <v>-9</v>
      </c>
      <c r="AA36" s="131"/>
      <c r="AB36" s="45"/>
      <c r="AC36" s="153">
        <v>5</v>
      </c>
      <c r="AD36" s="46"/>
    </row>
    <row r="37" spans="2:30" ht="16.5" thickBot="1">
      <c r="B37" s="124" t="str">
        <f>$B$7</f>
        <v>Tost, Jonas</v>
      </c>
      <c r="C37" s="67"/>
      <c r="D37" s="67"/>
      <c r="E37" s="67"/>
      <c r="F37" s="67"/>
      <c r="G37" s="125" t="str">
        <f>$G$7</f>
        <v>SPFR Neckarwestheim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5</v>
      </c>
      <c r="S37" s="141"/>
      <c r="T37" s="142">
        <f>$AC$7</f>
        <v>0</v>
      </c>
      <c r="U37" s="143"/>
      <c r="V37" s="140" t="s">
        <v>4</v>
      </c>
      <c r="W37" s="144">
        <f>$AE$7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49</v>
      </c>
      <c r="U38" s="148"/>
      <c r="V38" s="140" t="s">
        <v>4</v>
      </c>
      <c r="W38" s="148">
        <f>SUM(W32:W37)</f>
        <v>49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CA38"/>
  <sheetViews>
    <sheetView workbookViewId="0" topLeftCell="A2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37" t="s">
        <v>18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6" t="s">
        <v>21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7"/>
      <c r="C4" s="4"/>
      <c r="D4" s="4"/>
      <c r="E4" s="171"/>
      <c r="F4" s="41"/>
      <c r="G4" s="210"/>
      <c r="H4" s="213"/>
      <c r="I4" s="214"/>
      <c r="J4" s="215"/>
      <c r="K4" s="6">
        <f>+H25</f>
        <v>0</v>
      </c>
      <c r="L4" s="3" t="s">
        <v>4</v>
      </c>
      <c r="M4" s="9">
        <f>+J25</f>
        <v>0</v>
      </c>
      <c r="N4" s="6">
        <f>+AF19</f>
        <v>0</v>
      </c>
      <c r="O4" s="3" t="s">
        <v>4</v>
      </c>
      <c r="P4" s="9">
        <f>+AH19</f>
        <v>0</v>
      </c>
      <c r="Q4" s="6">
        <f>+H19</f>
        <v>0</v>
      </c>
      <c r="R4" s="3" t="s">
        <v>4</v>
      </c>
      <c r="S4" s="10">
        <f>+J19</f>
        <v>0</v>
      </c>
      <c r="T4" s="6">
        <f>+AF15</f>
        <v>0</v>
      </c>
      <c r="U4" s="3" t="s">
        <v>4</v>
      </c>
      <c r="V4" s="10">
        <f>+AH15</f>
        <v>0</v>
      </c>
      <c r="W4" s="6">
        <f>+H13</f>
        <v>0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0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0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7" t="s">
        <v>49</v>
      </c>
      <c r="C5" s="4"/>
      <c r="D5" s="4"/>
      <c r="E5" s="81"/>
      <c r="F5" s="41"/>
      <c r="G5" s="210" t="s">
        <v>50</v>
      </c>
      <c r="H5" s="42">
        <f>+M4</f>
        <v>0</v>
      </c>
      <c r="I5" s="3" t="s">
        <v>4</v>
      </c>
      <c r="J5" s="43">
        <f>+K4</f>
        <v>0</v>
      </c>
      <c r="K5" s="216"/>
      <c r="L5" s="217"/>
      <c r="M5" s="218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4</v>
      </c>
      <c r="AA5" s="3" t="s">
        <v>4</v>
      </c>
      <c r="AB5" s="9">
        <f t="shared" si="1"/>
        <v>0</v>
      </c>
      <c r="AC5" s="10">
        <f>SUM(H14,J25,AF18,H20,AF14)</f>
        <v>12</v>
      </c>
      <c r="AD5" s="3" t="s">
        <v>4</v>
      </c>
      <c r="AE5" s="10">
        <f>SUM(J14,H25,AH18,J20,AH14)</f>
        <v>0</v>
      </c>
      <c r="AF5" s="242"/>
      <c r="AG5" s="243"/>
      <c r="AH5" s="244"/>
    </row>
    <row r="6" spans="1:34" ht="15.75">
      <c r="A6" s="174">
        <v>3</v>
      </c>
      <c r="B6" s="207" t="s">
        <v>89</v>
      </c>
      <c r="C6" s="4"/>
      <c r="D6" s="4"/>
      <c r="E6" s="81"/>
      <c r="F6" s="41"/>
      <c r="G6" s="210" t="s">
        <v>55</v>
      </c>
      <c r="H6" s="42">
        <f>+P4</f>
        <v>0</v>
      </c>
      <c r="I6" s="3" t="s">
        <v>4</v>
      </c>
      <c r="J6" s="43">
        <f>+N4</f>
        <v>0</v>
      </c>
      <c r="K6" s="42">
        <f>+P5</f>
        <v>0</v>
      </c>
      <c r="L6" s="4" t="s">
        <v>4</v>
      </c>
      <c r="M6" s="43">
        <f>+N5</f>
        <v>3</v>
      </c>
      <c r="N6" s="216"/>
      <c r="O6" s="214"/>
      <c r="P6" s="219"/>
      <c r="Q6" s="6">
        <f>+H15</f>
        <v>3</v>
      </c>
      <c r="R6" s="3" t="s">
        <v>4</v>
      </c>
      <c r="S6" s="10">
        <f>+J15</f>
        <v>1</v>
      </c>
      <c r="T6" s="6">
        <f>+H24</f>
        <v>3</v>
      </c>
      <c r="U6" s="3" t="s">
        <v>4</v>
      </c>
      <c r="V6" s="9">
        <f>+J24</f>
        <v>1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3</v>
      </c>
      <c r="AA6" s="3" t="s">
        <v>4</v>
      </c>
      <c r="AB6" s="9">
        <f t="shared" si="1"/>
        <v>1</v>
      </c>
      <c r="AC6" s="10">
        <f>SUM(H15,H24,AH19,J20,AF13)</f>
        <v>9</v>
      </c>
      <c r="AD6" s="3" t="s">
        <v>4</v>
      </c>
      <c r="AE6" s="10">
        <f>SUM(J15,J24,AF19,H20,AH13)</f>
        <v>5</v>
      </c>
      <c r="AF6" s="242"/>
      <c r="AG6" s="243"/>
      <c r="AH6" s="244"/>
    </row>
    <row r="7" spans="1:34" ht="15.75">
      <c r="A7" s="174">
        <v>4</v>
      </c>
      <c r="B7" s="207" t="s">
        <v>90</v>
      </c>
      <c r="C7" s="4"/>
      <c r="D7" s="4"/>
      <c r="E7" s="81"/>
      <c r="F7" s="41"/>
      <c r="G7" s="210" t="s">
        <v>35</v>
      </c>
      <c r="H7" s="42">
        <f>+S4</f>
        <v>0</v>
      </c>
      <c r="I7" s="3" t="s">
        <v>4</v>
      </c>
      <c r="J7" s="43">
        <f>+Q4</f>
        <v>0</v>
      </c>
      <c r="K7" s="42">
        <f>+S5</f>
        <v>0</v>
      </c>
      <c r="L7" s="4" t="s">
        <v>4</v>
      </c>
      <c r="M7" s="43">
        <f>+Q5</f>
        <v>3</v>
      </c>
      <c r="N7" s="42">
        <f>+S6</f>
        <v>1</v>
      </c>
      <c r="O7" s="3" t="s">
        <v>4</v>
      </c>
      <c r="P7" s="9">
        <f>+Q6</f>
        <v>3</v>
      </c>
      <c r="Q7" s="220"/>
      <c r="R7" s="214"/>
      <c r="S7" s="215"/>
      <c r="T7" s="6">
        <f>+AF20</f>
        <v>0</v>
      </c>
      <c r="U7" s="44" t="s">
        <v>4</v>
      </c>
      <c r="V7" s="10">
        <f>+AH20</f>
        <v>3</v>
      </c>
      <c r="W7" s="6">
        <f>+H23</f>
        <v>2</v>
      </c>
      <c r="X7" s="3" t="s">
        <v>4</v>
      </c>
      <c r="Y7" s="10">
        <f>+J23</f>
        <v>3</v>
      </c>
      <c r="Z7" s="8">
        <f t="shared" si="0"/>
        <v>0</v>
      </c>
      <c r="AA7" s="3" t="s">
        <v>4</v>
      </c>
      <c r="AB7" s="9">
        <f t="shared" si="1"/>
        <v>4</v>
      </c>
      <c r="AC7" s="10">
        <f>SUM(J15,H23,AF20,J19,AH14)</f>
        <v>3</v>
      </c>
      <c r="AD7" s="3" t="s">
        <v>4</v>
      </c>
      <c r="AE7" s="10">
        <f>SUM(H15,J23,AH20,H19,AF14)</f>
        <v>12</v>
      </c>
      <c r="AF7" s="242"/>
      <c r="AG7" s="243"/>
      <c r="AH7" s="244"/>
    </row>
    <row r="8" spans="1:34" ht="15.75">
      <c r="A8" s="175">
        <v>5</v>
      </c>
      <c r="B8" s="208" t="s">
        <v>143</v>
      </c>
      <c r="C8" s="1"/>
      <c r="D8" s="25"/>
      <c r="E8" s="81"/>
      <c r="F8" s="151"/>
      <c r="G8" s="211" t="s">
        <v>91</v>
      </c>
      <c r="H8" s="1">
        <f>+V4</f>
        <v>0</v>
      </c>
      <c r="I8" s="3" t="s">
        <v>4</v>
      </c>
      <c r="J8" s="2">
        <f>+T4</f>
        <v>0</v>
      </c>
      <c r="K8" s="1">
        <f>+V5</f>
        <v>0</v>
      </c>
      <c r="L8" s="4" t="s">
        <v>4</v>
      </c>
      <c r="M8" s="2">
        <f>+T5</f>
        <v>3</v>
      </c>
      <c r="N8" s="1">
        <f>+V6</f>
        <v>1</v>
      </c>
      <c r="O8" s="3" t="s">
        <v>4</v>
      </c>
      <c r="P8" s="2">
        <f>+T6</f>
        <v>3</v>
      </c>
      <c r="Q8" s="1">
        <f>+V7</f>
        <v>3</v>
      </c>
      <c r="R8" s="5" t="s">
        <v>4</v>
      </c>
      <c r="S8" s="1">
        <f>+T7</f>
        <v>0</v>
      </c>
      <c r="T8" s="221"/>
      <c r="U8" s="222"/>
      <c r="V8" s="222"/>
      <c r="W8" s="6">
        <f>+H18</f>
        <v>3</v>
      </c>
      <c r="X8" s="3" t="s">
        <v>4</v>
      </c>
      <c r="Y8" s="7">
        <f>+J18</f>
        <v>1</v>
      </c>
      <c r="Z8" s="8">
        <f t="shared" si="0"/>
        <v>2</v>
      </c>
      <c r="AA8" s="3" t="s">
        <v>4</v>
      </c>
      <c r="AB8" s="9">
        <f t="shared" si="1"/>
        <v>2</v>
      </c>
      <c r="AC8" s="10">
        <f>SUM(J14,J24,AH20,H18,AH15)</f>
        <v>7</v>
      </c>
      <c r="AD8" s="3" t="s">
        <v>4</v>
      </c>
      <c r="AE8" s="9">
        <f>SUM(H14,H24,AF20,J18,AF15)</f>
        <v>7</v>
      </c>
      <c r="AF8" s="242"/>
      <c r="AG8" s="243"/>
      <c r="AH8" s="244"/>
    </row>
    <row r="9" spans="1:34" ht="15.75" customHeight="1" thickBot="1">
      <c r="A9" s="176">
        <v>6</v>
      </c>
      <c r="B9" s="209" t="s">
        <v>92</v>
      </c>
      <c r="C9" s="11"/>
      <c r="D9" s="11"/>
      <c r="E9" s="172"/>
      <c r="F9" s="12"/>
      <c r="G9" s="212" t="s">
        <v>48</v>
      </c>
      <c r="H9" s="13">
        <f>+Y4</f>
        <v>0</v>
      </c>
      <c r="I9" s="14" t="s">
        <v>4</v>
      </c>
      <c r="J9" s="15">
        <f>+W4</f>
        <v>0</v>
      </c>
      <c r="K9" s="13">
        <f>+Y5</f>
        <v>0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3</v>
      </c>
      <c r="Q9" s="17">
        <f>+Y7</f>
        <v>3</v>
      </c>
      <c r="R9" s="14" t="s">
        <v>4</v>
      </c>
      <c r="S9" s="18">
        <f>+W7</f>
        <v>2</v>
      </c>
      <c r="T9" s="17">
        <f>+Y8</f>
        <v>1</v>
      </c>
      <c r="U9" s="14" t="s">
        <v>4</v>
      </c>
      <c r="V9" s="16">
        <f>+W8</f>
        <v>3</v>
      </c>
      <c r="W9" s="223"/>
      <c r="X9" s="224"/>
      <c r="Y9" s="225"/>
      <c r="Z9" s="19">
        <f t="shared" si="0"/>
        <v>1</v>
      </c>
      <c r="AA9" s="14" t="s">
        <v>4</v>
      </c>
      <c r="AB9" s="16">
        <f t="shared" si="1"/>
        <v>3</v>
      </c>
      <c r="AC9" s="18">
        <f>SUM(J13,J23,AH18,J18,AH13)</f>
        <v>4</v>
      </c>
      <c r="AD9" s="14" t="s">
        <v>4</v>
      </c>
      <c r="AE9" s="18">
        <f>SUM(H13,H23,AF18,H18,AF13)</f>
        <v>11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35</v>
      </c>
      <c r="AD10" s="170"/>
      <c r="AE10" s="170">
        <f>SUM(AE4:AE9)</f>
        <v>35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>
        <f>+B4</f>
        <v>0</v>
      </c>
      <c r="F13" s="49" t="s">
        <v>6</v>
      </c>
      <c r="G13" s="50" t="str">
        <f>+B9</f>
        <v>Blum, Philipp</v>
      </c>
      <c r="H13" s="226"/>
      <c r="I13" s="51" t="s">
        <v>4</v>
      </c>
      <c r="J13" s="228"/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Grasmik, Daniel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Blum, Philipp</v>
      </c>
      <c r="Y13" s="52"/>
      <c r="Z13" s="72"/>
      <c r="AA13" s="48"/>
      <c r="AB13" s="48"/>
      <c r="AC13" s="48"/>
      <c r="AD13" s="48"/>
      <c r="AE13" s="48"/>
      <c r="AF13" s="230">
        <v>3</v>
      </c>
      <c r="AG13" s="60" t="s">
        <v>4</v>
      </c>
      <c r="AH13" s="228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Fink, Moritz</v>
      </c>
      <c r="F14" s="56" t="s">
        <v>6</v>
      </c>
      <c r="G14" s="43" t="str">
        <f>+B8</f>
        <v>Miguel, Luca</v>
      </c>
      <c r="H14" s="226">
        <v>3</v>
      </c>
      <c r="I14" s="51" t="s">
        <v>4</v>
      </c>
      <c r="J14" s="228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Fink, Moritz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Turpan, Julian</v>
      </c>
      <c r="Y14" s="58"/>
      <c r="Z14" s="75"/>
      <c r="AA14" s="42"/>
      <c r="AB14" s="42"/>
      <c r="AC14" s="42"/>
      <c r="AD14" s="42"/>
      <c r="AE14" s="42"/>
      <c r="AF14" s="231">
        <v>3</v>
      </c>
      <c r="AG14" s="76" t="s">
        <v>4</v>
      </c>
      <c r="AH14" s="232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Grasmik, Daniel</v>
      </c>
      <c r="F15" s="62" t="s">
        <v>6</v>
      </c>
      <c r="G15" s="63" t="str">
        <f>+B7</f>
        <v>Turpan, Julian</v>
      </c>
      <c r="H15" s="227">
        <v>3</v>
      </c>
      <c r="I15" s="64" t="s">
        <v>4</v>
      </c>
      <c r="J15" s="229">
        <v>1</v>
      </c>
      <c r="K15" s="22"/>
      <c r="L15" s="113"/>
      <c r="M15" s="196">
        <v>1</v>
      </c>
      <c r="N15" s="191" t="s">
        <v>6</v>
      </c>
      <c r="O15" s="205">
        <v>5</v>
      </c>
      <c r="P15" s="93">
        <f>+B4</f>
        <v>0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Miguel, Luca</v>
      </c>
      <c r="Y15" s="93"/>
      <c r="Z15" s="93"/>
      <c r="AA15" s="93"/>
      <c r="AB15" s="93"/>
      <c r="AC15" s="93"/>
      <c r="AD15" s="93"/>
      <c r="AE15" s="91"/>
      <c r="AF15" s="227"/>
      <c r="AG15" s="64" t="s">
        <v>4</v>
      </c>
      <c r="AH15" s="229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Miguel, Luca</v>
      </c>
      <c r="F18" s="54" t="s">
        <v>6</v>
      </c>
      <c r="G18" s="48" t="str">
        <f>+B9</f>
        <v>Blum, Philipp</v>
      </c>
      <c r="H18" s="230">
        <v>3</v>
      </c>
      <c r="I18" s="51" t="s">
        <v>4</v>
      </c>
      <c r="J18" s="234">
        <v>1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Fink, Moritz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Blum, Philipp</v>
      </c>
      <c r="Y18" s="22"/>
      <c r="Z18" s="114"/>
      <c r="AA18" s="114"/>
      <c r="AB18" s="114"/>
      <c r="AC18" s="114"/>
      <c r="AD18" s="114"/>
      <c r="AE18" s="114"/>
      <c r="AF18" s="236">
        <v>3</v>
      </c>
      <c r="AG18" s="85" t="s">
        <v>4</v>
      </c>
      <c r="AH18" s="232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>
        <f>+B4</f>
        <v>0</v>
      </c>
      <c r="F19" s="57" t="s">
        <v>6</v>
      </c>
      <c r="G19" s="42" t="str">
        <f>+B7</f>
        <v>Turpan, Julian</v>
      </c>
      <c r="H19" s="230"/>
      <c r="I19" s="60" t="s">
        <v>4</v>
      </c>
      <c r="J19" s="228"/>
      <c r="K19" s="22"/>
      <c r="L19" s="22"/>
      <c r="M19" s="193">
        <v>1</v>
      </c>
      <c r="N19" s="194" t="s">
        <v>6</v>
      </c>
      <c r="O19" s="195">
        <v>3</v>
      </c>
      <c r="P19" s="96">
        <f>+B4</f>
        <v>0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Grasmik, Daniel</v>
      </c>
      <c r="Y19" s="58"/>
      <c r="Z19" s="59"/>
      <c r="AA19" s="42"/>
      <c r="AB19" s="42"/>
      <c r="AC19" s="42"/>
      <c r="AD19" s="42"/>
      <c r="AE19" s="42"/>
      <c r="AF19" s="230"/>
      <c r="AG19" s="51" t="s">
        <v>4</v>
      </c>
      <c r="AH19" s="228"/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Fink, Moritz</v>
      </c>
      <c r="F20" s="66" t="s">
        <v>6</v>
      </c>
      <c r="G20" s="61" t="str">
        <f>+B6</f>
        <v>Grasmik, Daniel</v>
      </c>
      <c r="H20" s="233">
        <v>3</v>
      </c>
      <c r="I20" s="69" t="s">
        <v>4</v>
      </c>
      <c r="J20" s="235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Turpan, Julian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Miguel, Luca</v>
      </c>
      <c r="Y20" s="67"/>
      <c r="Z20" s="68"/>
      <c r="AA20" s="61"/>
      <c r="AB20" s="61"/>
      <c r="AC20" s="61"/>
      <c r="AD20" s="61"/>
      <c r="AE20" s="61"/>
      <c r="AF20" s="233">
        <v>0</v>
      </c>
      <c r="AG20" s="79" t="s">
        <v>4</v>
      </c>
      <c r="AH20" s="235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Turpan, Julian</v>
      </c>
      <c r="F23" s="49" t="s">
        <v>6</v>
      </c>
      <c r="G23" s="50" t="str">
        <f>+B9</f>
        <v>Blum, Philipp</v>
      </c>
      <c r="H23" s="226">
        <v>2</v>
      </c>
      <c r="I23" s="51" t="s">
        <v>4</v>
      </c>
      <c r="J23" s="228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Grasmik, Daniel</v>
      </c>
      <c r="F24" s="56" t="s">
        <v>6</v>
      </c>
      <c r="G24" s="43" t="str">
        <f>+B8</f>
        <v>Miguel, Luca</v>
      </c>
      <c r="H24" s="226">
        <v>3</v>
      </c>
      <c r="I24" s="51" t="s">
        <v>4</v>
      </c>
      <c r="J24" s="228">
        <v>1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>
        <f>+B4</f>
        <v>0</v>
      </c>
      <c r="F25" s="95" t="s">
        <v>6</v>
      </c>
      <c r="G25" s="93" t="str">
        <f>+B5</f>
        <v>Fink, Moritz</v>
      </c>
      <c r="H25" s="233"/>
      <c r="I25" s="79" t="s">
        <v>4</v>
      </c>
      <c r="J25" s="235"/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$B$5</f>
        <v>Fink, Moritz</v>
      </c>
      <c r="C32" s="102"/>
      <c r="D32" s="102"/>
      <c r="E32" s="102"/>
      <c r="F32" s="102"/>
      <c r="G32" s="129" t="str">
        <f>$G$5</f>
        <v>SPFR Neckarwestheim</v>
      </c>
      <c r="H32" s="102"/>
      <c r="I32" s="102"/>
      <c r="J32" s="102"/>
      <c r="K32" s="102"/>
      <c r="L32" s="102"/>
      <c r="M32" s="102"/>
      <c r="N32" s="102"/>
      <c r="O32" s="80"/>
      <c r="P32" s="132">
        <f>$Z$5</f>
        <v>4</v>
      </c>
      <c r="Q32" s="133" t="s">
        <v>4</v>
      </c>
      <c r="R32" s="132">
        <f>$AB$5</f>
        <v>0</v>
      </c>
      <c r="S32" s="134"/>
      <c r="T32" s="135">
        <f>$AC$5</f>
        <v>12</v>
      </c>
      <c r="U32" s="136"/>
      <c r="V32" s="133" t="s">
        <v>4</v>
      </c>
      <c r="W32" s="137">
        <f>$AE$5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$B$6</f>
        <v>Grasmik, Daniel</v>
      </c>
      <c r="C33" s="58"/>
      <c r="D33" s="58"/>
      <c r="E33" s="58"/>
      <c r="F33" s="58"/>
      <c r="G33" s="155" t="str">
        <f>$G$6</f>
        <v>TSV Güglingen</v>
      </c>
      <c r="H33" s="58"/>
      <c r="I33" s="58"/>
      <c r="J33" s="58"/>
      <c r="K33" s="58"/>
      <c r="L33" s="58"/>
      <c r="M33" s="58"/>
      <c r="N33" s="58"/>
      <c r="O33" s="164"/>
      <c r="P33" s="156">
        <f>$Z$6</f>
        <v>3</v>
      </c>
      <c r="Q33" s="157" t="s">
        <v>4</v>
      </c>
      <c r="R33" s="156">
        <f>$AB$6</f>
        <v>1</v>
      </c>
      <c r="S33" s="165"/>
      <c r="T33" s="162">
        <f>$AC$6</f>
        <v>9</v>
      </c>
      <c r="U33" s="159"/>
      <c r="V33" s="157" t="s">
        <v>4</v>
      </c>
      <c r="W33" s="158">
        <f>$AE$6</f>
        <v>5</v>
      </c>
      <c r="X33" s="163"/>
      <c r="Y33" s="58"/>
      <c r="Z33" s="160">
        <f t="shared" si="2"/>
        <v>4</v>
      </c>
      <c r="AA33" s="161"/>
      <c r="AB33" s="45"/>
      <c r="AC33" s="153">
        <v>2</v>
      </c>
      <c r="AD33" s="46"/>
    </row>
    <row r="34" spans="2:30" ht="15.75">
      <c r="B34" s="128" t="str">
        <f>$B$8</f>
        <v>Miguel, Luca</v>
      </c>
      <c r="C34" s="102"/>
      <c r="D34" s="102"/>
      <c r="E34" s="82"/>
      <c r="F34" s="102"/>
      <c r="G34" s="129" t="str">
        <f>$G$8</f>
        <v>SPVGG Heinriet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2</v>
      </c>
      <c r="Q34" s="133" t="s">
        <v>4</v>
      </c>
      <c r="R34" s="132">
        <f>$AB$8</f>
        <v>2</v>
      </c>
      <c r="S34" s="134"/>
      <c r="T34" s="135">
        <f>$AC$8</f>
        <v>7</v>
      </c>
      <c r="U34" s="136"/>
      <c r="V34" s="133" t="s">
        <v>4</v>
      </c>
      <c r="W34" s="137">
        <f>$AE$8</f>
        <v>7</v>
      </c>
      <c r="X34" s="138"/>
      <c r="Y34" s="102"/>
      <c r="Z34" s="130">
        <f t="shared" si="2"/>
        <v>0</v>
      </c>
      <c r="AA34" s="131"/>
      <c r="AB34" s="45"/>
      <c r="AC34" s="153">
        <v>3</v>
      </c>
      <c r="AD34" s="46"/>
    </row>
    <row r="35" spans="2:30" ht="15.75">
      <c r="B35" s="128" t="str">
        <f>$B$9</f>
        <v>Blum, Philipp</v>
      </c>
      <c r="C35" s="102"/>
      <c r="D35" s="102"/>
      <c r="E35" s="102"/>
      <c r="F35" s="102"/>
      <c r="G35" s="129" t="str">
        <f>$G$9</f>
        <v>SC Amorbach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1</v>
      </c>
      <c r="Q35" s="133" t="s">
        <v>4</v>
      </c>
      <c r="R35" s="132">
        <f>$AB$9</f>
        <v>3</v>
      </c>
      <c r="S35" s="134"/>
      <c r="T35" s="135">
        <f>$AC$9</f>
        <v>4</v>
      </c>
      <c r="U35" s="136"/>
      <c r="V35" s="133" t="s">
        <v>4</v>
      </c>
      <c r="W35" s="137">
        <f>$AE$9</f>
        <v>11</v>
      </c>
      <c r="X35" s="138"/>
      <c r="Y35" s="102"/>
      <c r="Z35" s="130">
        <f t="shared" si="2"/>
        <v>-7</v>
      </c>
      <c r="AA35" s="131"/>
      <c r="AB35" s="45"/>
      <c r="AC35" s="153">
        <v>4</v>
      </c>
      <c r="AD35" s="46"/>
    </row>
    <row r="36" spans="2:30" ht="15.75">
      <c r="B36" s="128">
        <f>$B$4</f>
        <v>0</v>
      </c>
      <c r="C36" s="102"/>
      <c r="D36" s="102"/>
      <c r="E36" s="102"/>
      <c r="F36" s="102"/>
      <c r="G36" s="129">
        <f>$G$4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$Z$4</f>
        <v>0</v>
      </c>
      <c r="Q36" s="133" t="s">
        <v>4</v>
      </c>
      <c r="R36" s="132">
        <f>$AB$4</f>
        <v>0</v>
      </c>
      <c r="S36" s="134"/>
      <c r="T36" s="135">
        <f>$AC$4</f>
        <v>0</v>
      </c>
      <c r="U36" s="136"/>
      <c r="V36" s="133" t="s">
        <v>4</v>
      </c>
      <c r="W36" s="137">
        <f>$AE$4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$B$7</f>
        <v>Turpan, Julian</v>
      </c>
      <c r="C37" s="67"/>
      <c r="D37" s="67"/>
      <c r="E37" s="67"/>
      <c r="F37" s="67"/>
      <c r="G37" s="125" t="str">
        <f>$G$7</f>
        <v>TSG Heilbronn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4</v>
      </c>
      <c r="S37" s="141"/>
      <c r="T37" s="142">
        <f>$AC$7</f>
        <v>3</v>
      </c>
      <c r="U37" s="143"/>
      <c r="V37" s="140" t="s">
        <v>4</v>
      </c>
      <c r="W37" s="144">
        <f>$AE$7</f>
        <v>12</v>
      </c>
      <c r="X37" s="145"/>
      <c r="Y37" s="67"/>
      <c r="Z37" s="126">
        <f t="shared" si="2"/>
        <v>-9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35</v>
      </c>
      <c r="U38" s="148"/>
      <c r="V38" s="140" t="s">
        <v>4</v>
      </c>
      <c r="W38" s="148">
        <f>SUM(W32:W37)</f>
        <v>35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CA38"/>
  <sheetViews>
    <sheetView workbookViewId="0" topLeftCell="A2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37" t="s">
        <v>18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6" t="s">
        <v>20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7" t="s">
        <v>45</v>
      </c>
      <c r="C4" s="4"/>
      <c r="D4" s="4"/>
      <c r="E4" s="171"/>
      <c r="F4" s="41"/>
      <c r="G4" s="210" t="s">
        <v>40</v>
      </c>
      <c r="H4" s="213"/>
      <c r="I4" s="214"/>
      <c r="J4" s="215"/>
      <c r="K4" s="6">
        <f>+H25</f>
        <v>3</v>
      </c>
      <c r="L4" s="3" t="s">
        <v>4</v>
      </c>
      <c r="M4" s="9">
        <f>+J25</f>
        <v>1</v>
      </c>
      <c r="N4" s="6">
        <f>+AF19</f>
        <v>3</v>
      </c>
      <c r="O4" s="3" t="s">
        <v>4</v>
      </c>
      <c r="P4" s="9">
        <f>+AH19</f>
        <v>1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1</v>
      </c>
      <c r="W4" s="6">
        <f>+H13</f>
        <v>0</v>
      </c>
      <c r="X4" s="3" t="s">
        <v>4</v>
      </c>
      <c r="Y4" s="10">
        <f>+J13</f>
        <v>3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12</v>
      </c>
      <c r="AD4" s="3" t="s">
        <v>4</v>
      </c>
      <c r="AE4" s="10">
        <f>SUM(J4,M4,P4,S4,V4,Y4)</f>
        <v>6</v>
      </c>
      <c r="AF4" s="242"/>
      <c r="AG4" s="243"/>
      <c r="AH4" s="244"/>
    </row>
    <row r="5" spans="1:34" ht="15.75">
      <c r="A5" s="174">
        <v>2</v>
      </c>
      <c r="B5" s="207" t="s">
        <v>47</v>
      </c>
      <c r="C5" s="4"/>
      <c r="D5" s="4"/>
      <c r="E5" s="81"/>
      <c r="F5" s="41"/>
      <c r="G5" s="210" t="s">
        <v>48</v>
      </c>
      <c r="H5" s="42">
        <f>+M4</f>
        <v>1</v>
      </c>
      <c r="I5" s="3" t="s">
        <v>4</v>
      </c>
      <c r="J5" s="43">
        <f>+K4</f>
        <v>3</v>
      </c>
      <c r="K5" s="216"/>
      <c r="L5" s="217"/>
      <c r="M5" s="218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1</v>
      </c>
      <c r="W5" s="6">
        <f>+AF18</f>
        <v>2</v>
      </c>
      <c r="X5" s="3" t="s">
        <v>4</v>
      </c>
      <c r="Y5" s="10">
        <f>+AH18</f>
        <v>3</v>
      </c>
      <c r="Z5" s="8">
        <f t="shared" si="0"/>
        <v>3</v>
      </c>
      <c r="AA5" s="3" t="s">
        <v>4</v>
      </c>
      <c r="AB5" s="9">
        <f t="shared" si="1"/>
        <v>2</v>
      </c>
      <c r="AC5" s="10">
        <f>SUM(H14,J25,AF18,H20,AF14)</f>
        <v>12</v>
      </c>
      <c r="AD5" s="3" t="s">
        <v>4</v>
      </c>
      <c r="AE5" s="10">
        <f>SUM(J14,H25,AH18,J20,AH14)</f>
        <v>7</v>
      </c>
      <c r="AF5" s="242"/>
      <c r="AG5" s="243"/>
      <c r="AH5" s="244"/>
    </row>
    <row r="6" spans="1:34" ht="15.75">
      <c r="A6" s="174">
        <v>3</v>
      </c>
      <c r="B6" s="207" t="s">
        <v>93</v>
      </c>
      <c r="C6" s="4"/>
      <c r="D6" s="4"/>
      <c r="E6" s="81"/>
      <c r="F6" s="41"/>
      <c r="G6" s="210" t="s">
        <v>44</v>
      </c>
      <c r="H6" s="42">
        <f>+P4</f>
        <v>1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6"/>
      <c r="O6" s="214"/>
      <c r="P6" s="219"/>
      <c r="Q6" s="6">
        <f>+H15</f>
        <v>3</v>
      </c>
      <c r="R6" s="3" t="s">
        <v>4</v>
      </c>
      <c r="S6" s="10">
        <f>+J15</f>
        <v>0</v>
      </c>
      <c r="T6" s="6">
        <f>+H24</f>
        <v>1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3</v>
      </c>
      <c r="Z6" s="8">
        <f t="shared" si="0"/>
        <v>1</v>
      </c>
      <c r="AA6" s="3" t="s">
        <v>4</v>
      </c>
      <c r="AB6" s="9">
        <f t="shared" si="1"/>
        <v>4</v>
      </c>
      <c r="AC6" s="10">
        <f>SUM(H15,H24,AH19,J20,AF13)</f>
        <v>5</v>
      </c>
      <c r="AD6" s="3" t="s">
        <v>4</v>
      </c>
      <c r="AE6" s="10">
        <f>SUM(J15,J24,AF19,H20,AH13)</f>
        <v>12</v>
      </c>
      <c r="AF6" s="242"/>
      <c r="AG6" s="243"/>
      <c r="AH6" s="244"/>
    </row>
    <row r="7" spans="1:34" ht="15.75">
      <c r="A7" s="174">
        <v>4</v>
      </c>
      <c r="B7" s="207" t="s">
        <v>94</v>
      </c>
      <c r="C7" s="4"/>
      <c r="D7" s="4"/>
      <c r="E7" s="81"/>
      <c r="F7" s="41"/>
      <c r="G7" s="210" t="s">
        <v>53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3</v>
      </c>
      <c r="Q7" s="220"/>
      <c r="R7" s="214"/>
      <c r="S7" s="215"/>
      <c r="T7" s="6">
        <f>+AF20</f>
        <v>0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0</v>
      </c>
      <c r="AA7" s="3" t="s">
        <v>4</v>
      </c>
      <c r="AB7" s="9">
        <f t="shared" si="1"/>
        <v>5</v>
      </c>
      <c r="AC7" s="10">
        <f>SUM(J15,H23,AF20,J19,AH14)</f>
        <v>0</v>
      </c>
      <c r="AD7" s="3" t="s">
        <v>4</v>
      </c>
      <c r="AE7" s="10">
        <f>SUM(H15,J23,AH20,H19,AF14)</f>
        <v>15</v>
      </c>
      <c r="AF7" s="242"/>
      <c r="AG7" s="243"/>
      <c r="AH7" s="244"/>
    </row>
    <row r="8" spans="1:34" ht="15.75">
      <c r="A8" s="175">
        <v>5</v>
      </c>
      <c r="B8" s="208" t="s">
        <v>95</v>
      </c>
      <c r="C8" s="1"/>
      <c r="D8" s="25"/>
      <c r="E8" s="81"/>
      <c r="F8" s="151"/>
      <c r="G8" s="211" t="s">
        <v>35</v>
      </c>
      <c r="H8" s="1">
        <f>+V4</f>
        <v>1</v>
      </c>
      <c r="I8" s="3" t="s">
        <v>4</v>
      </c>
      <c r="J8" s="2">
        <f>+T4</f>
        <v>3</v>
      </c>
      <c r="K8" s="1">
        <f>+V5</f>
        <v>1</v>
      </c>
      <c r="L8" s="4" t="s">
        <v>4</v>
      </c>
      <c r="M8" s="2">
        <f>+T5</f>
        <v>3</v>
      </c>
      <c r="N8" s="1">
        <f>+V6</f>
        <v>3</v>
      </c>
      <c r="O8" s="3" t="s">
        <v>4</v>
      </c>
      <c r="P8" s="2">
        <f>+T6</f>
        <v>1</v>
      </c>
      <c r="Q8" s="1">
        <f>+V7</f>
        <v>3</v>
      </c>
      <c r="R8" s="5" t="s">
        <v>4</v>
      </c>
      <c r="S8" s="1">
        <f>+T7</f>
        <v>0</v>
      </c>
      <c r="T8" s="221"/>
      <c r="U8" s="222"/>
      <c r="V8" s="222"/>
      <c r="W8" s="6">
        <f>+H18</f>
        <v>0</v>
      </c>
      <c r="X8" s="3" t="s">
        <v>4</v>
      </c>
      <c r="Y8" s="7">
        <f>+J18</f>
        <v>3</v>
      </c>
      <c r="Z8" s="8">
        <f t="shared" si="0"/>
        <v>2</v>
      </c>
      <c r="AA8" s="3" t="s">
        <v>4</v>
      </c>
      <c r="AB8" s="9">
        <f t="shared" si="1"/>
        <v>3</v>
      </c>
      <c r="AC8" s="10">
        <f>SUM(J14,J24,AH20,H18,AH15)</f>
        <v>8</v>
      </c>
      <c r="AD8" s="3" t="s">
        <v>4</v>
      </c>
      <c r="AE8" s="9">
        <f>SUM(H14,H24,AF20,J18,AF15)</f>
        <v>10</v>
      </c>
      <c r="AF8" s="242"/>
      <c r="AG8" s="243"/>
      <c r="AH8" s="244"/>
    </row>
    <row r="9" spans="1:34" ht="15.75" customHeight="1" thickBot="1">
      <c r="A9" s="176">
        <v>6</v>
      </c>
      <c r="B9" s="209" t="s">
        <v>96</v>
      </c>
      <c r="C9" s="11"/>
      <c r="D9" s="11"/>
      <c r="E9" s="172"/>
      <c r="F9" s="12"/>
      <c r="G9" s="212" t="s">
        <v>97</v>
      </c>
      <c r="H9" s="13">
        <f>+Y4</f>
        <v>3</v>
      </c>
      <c r="I9" s="14" t="s">
        <v>4</v>
      </c>
      <c r="J9" s="15">
        <f>+W4</f>
        <v>0</v>
      </c>
      <c r="K9" s="13">
        <f>+Y5</f>
        <v>3</v>
      </c>
      <c r="L9" s="11" t="s">
        <v>4</v>
      </c>
      <c r="M9" s="15">
        <f>+W5</f>
        <v>2</v>
      </c>
      <c r="N9" s="13">
        <f>+Y6</f>
        <v>3</v>
      </c>
      <c r="O9" s="14" t="s">
        <v>4</v>
      </c>
      <c r="P9" s="16">
        <f>+W6</f>
        <v>0</v>
      </c>
      <c r="Q9" s="17">
        <f>+Y7</f>
        <v>3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0</v>
      </c>
      <c r="W9" s="223"/>
      <c r="X9" s="224"/>
      <c r="Y9" s="225"/>
      <c r="Z9" s="19">
        <f t="shared" si="0"/>
        <v>5</v>
      </c>
      <c r="AA9" s="14" t="s">
        <v>4</v>
      </c>
      <c r="AB9" s="16">
        <f t="shared" si="1"/>
        <v>0</v>
      </c>
      <c r="AC9" s="18">
        <f>SUM(J13,J23,AH18,J18,AH13)</f>
        <v>15</v>
      </c>
      <c r="AD9" s="14" t="s">
        <v>4</v>
      </c>
      <c r="AE9" s="18">
        <f>SUM(H13,H23,AF18,H18,AF13)</f>
        <v>2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52</v>
      </c>
      <c r="AD10" s="170"/>
      <c r="AE10" s="170">
        <f>SUM(AE4:AE9)</f>
        <v>52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Yildiz, Ferhan</v>
      </c>
      <c r="F13" s="49" t="s">
        <v>6</v>
      </c>
      <c r="G13" s="50" t="str">
        <f>+B9</f>
        <v>Rodinger, Patrick</v>
      </c>
      <c r="H13" s="226">
        <v>0</v>
      </c>
      <c r="I13" s="51" t="s">
        <v>4</v>
      </c>
      <c r="J13" s="228">
        <v>3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Hay, Robin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Rodinger, Patrick</v>
      </c>
      <c r="Y13" s="52"/>
      <c r="Z13" s="72"/>
      <c r="AA13" s="48"/>
      <c r="AB13" s="48"/>
      <c r="AC13" s="48"/>
      <c r="AD13" s="48"/>
      <c r="AE13" s="48"/>
      <c r="AF13" s="230">
        <v>0</v>
      </c>
      <c r="AG13" s="60" t="s">
        <v>4</v>
      </c>
      <c r="AH13" s="228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Kossinow, Maxim</v>
      </c>
      <c r="F14" s="56" t="s">
        <v>6</v>
      </c>
      <c r="G14" s="43" t="str">
        <f>+B8</f>
        <v>Sengöz, Talha</v>
      </c>
      <c r="H14" s="226">
        <v>3</v>
      </c>
      <c r="I14" s="51" t="s">
        <v>4</v>
      </c>
      <c r="J14" s="228">
        <v>1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Kossinow, Maxim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Rosenberger, Daniel</v>
      </c>
      <c r="Y14" s="58"/>
      <c r="Z14" s="75"/>
      <c r="AA14" s="42"/>
      <c r="AB14" s="42"/>
      <c r="AC14" s="42"/>
      <c r="AD14" s="42"/>
      <c r="AE14" s="42"/>
      <c r="AF14" s="231">
        <v>3</v>
      </c>
      <c r="AG14" s="76" t="s">
        <v>4</v>
      </c>
      <c r="AH14" s="232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Hay, Robin</v>
      </c>
      <c r="F15" s="62" t="s">
        <v>6</v>
      </c>
      <c r="G15" s="63" t="str">
        <f>+B7</f>
        <v>Rosenberger, Daniel</v>
      </c>
      <c r="H15" s="227">
        <v>3</v>
      </c>
      <c r="I15" s="64" t="s">
        <v>4</v>
      </c>
      <c r="J15" s="229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Yildiz, Ferhan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Sengöz, Talha</v>
      </c>
      <c r="Y15" s="93"/>
      <c r="Z15" s="93"/>
      <c r="AA15" s="93"/>
      <c r="AB15" s="93"/>
      <c r="AC15" s="93"/>
      <c r="AD15" s="93"/>
      <c r="AE15" s="91"/>
      <c r="AF15" s="227">
        <v>3</v>
      </c>
      <c r="AG15" s="64" t="s">
        <v>4</v>
      </c>
      <c r="AH15" s="229">
        <v>1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Sengöz, Talha</v>
      </c>
      <c r="F18" s="54" t="s">
        <v>6</v>
      </c>
      <c r="G18" s="48" t="str">
        <f>+B9</f>
        <v>Rodinger, Patrick</v>
      </c>
      <c r="H18" s="230">
        <v>0</v>
      </c>
      <c r="I18" s="51" t="s">
        <v>4</v>
      </c>
      <c r="J18" s="234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Kossinow, Maxim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Rodinger, Patrick</v>
      </c>
      <c r="Y18" s="22"/>
      <c r="Z18" s="114"/>
      <c r="AA18" s="114"/>
      <c r="AB18" s="114"/>
      <c r="AC18" s="114"/>
      <c r="AD18" s="114"/>
      <c r="AE18" s="114"/>
      <c r="AF18" s="236">
        <v>2</v>
      </c>
      <c r="AG18" s="85" t="s">
        <v>4</v>
      </c>
      <c r="AH18" s="232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Yildiz, Ferhan</v>
      </c>
      <c r="F19" s="57" t="s">
        <v>6</v>
      </c>
      <c r="G19" s="42" t="str">
        <f>+B7</f>
        <v>Rosenberger, Daniel</v>
      </c>
      <c r="H19" s="230">
        <v>3</v>
      </c>
      <c r="I19" s="60" t="s">
        <v>4</v>
      </c>
      <c r="J19" s="228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Yildiz, Ferhan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Hay, Robin</v>
      </c>
      <c r="Y19" s="58"/>
      <c r="Z19" s="59"/>
      <c r="AA19" s="42"/>
      <c r="AB19" s="42"/>
      <c r="AC19" s="42"/>
      <c r="AD19" s="42"/>
      <c r="AE19" s="42"/>
      <c r="AF19" s="230">
        <v>3</v>
      </c>
      <c r="AG19" s="51" t="s">
        <v>4</v>
      </c>
      <c r="AH19" s="228">
        <v>1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Kossinow, Maxim</v>
      </c>
      <c r="F20" s="66" t="s">
        <v>6</v>
      </c>
      <c r="G20" s="61" t="str">
        <f>+B6</f>
        <v>Hay, Robin</v>
      </c>
      <c r="H20" s="233">
        <v>3</v>
      </c>
      <c r="I20" s="69" t="s">
        <v>4</v>
      </c>
      <c r="J20" s="235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Rosenberger, Daniel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Sengöz, Talha</v>
      </c>
      <c r="Y20" s="67"/>
      <c r="Z20" s="68"/>
      <c r="AA20" s="61"/>
      <c r="AB20" s="61"/>
      <c r="AC20" s="61"/>
      <c r="AD20" s="61"/>
      <c r="AE20" s="61"/>
      <c r="AF20" s="233">
        <v>0</v>
      </c>
      <c r="AG20" s="79" t="s">
        <v>4</v>
      </c>
      <c r="AH20" s="235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Rosenberger, Daniel</v>
      </c>
      <c r="F23" s="49" t="s">
        <v>6</v>
      </c>
      <c r="G23" s="50" t="str">
        <f>+B9</f>
        <v>Rodinger, Patrick</v>
      </c>
      <c r="H23" s="226">
        <v>0</v>
      </c>
      <c r="I23" s="51" t="s">
        <v>4</v>
      </c>
      <c r="J23" s="228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Hay, Robin</v>
      </c>
      <c r="F24" s="56" t="s">
        <v>6</v>
      </c>
      <c r="G24" s="43" t="str">
        <f>+B8</f>
        <v>Sengöz, Talha</v>
      </c>
      <c r="H24" s="226">
        <v>1</v>
      </c>
      <c r="I24" s="51" t="s">
        <v>4</v>
      </c>
      <c r="J24" s="228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Yildiz, Ferhan</v>
      </c>
      <c r="F25" s="95" t="s">
        <v>6</v>
      </c>
      <c r="G25" s="93" t="str">
        <f>+B5</f>
        <v>Kossinow, Maxim</v>
      </c>
      <c r="H25" s="233">
        <v>3</v>
      </c>
      <c r="I25" s="79" t="s">
        <v>4</v>
      </c>
      <c r="J25" s="235">
        <v>1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$B$9</f>
        <v>Rodinger, Patrick</v>
      </c>
      <c r="C32" s="102"/>
      <c r="D32" s="102"/>
      <c r="E32" s="102"/>
      <c r="F32" s="102"/>
      <c r="G32" s="129" t="str">
        <f>$G$9</f>
        <v>SG Gundelsheim</v>
      </c>
      <c r="H32" s="102"/>
      <c r="I32" s="102"/>
      <c r="J32" s="102"/>
      <c r="K32" s="102"/>
      <c r="L32" s="102"/>
      <c r="M32" s="102"/>
      <c r="N32" s="102"/>
      <c r="O32" s="80"/>
      <c r="P32" s="132">
        <f>$Z$9</f>
        <v>5</v>
      </c>
      <c r="Q32" s="133" t="s">
        <v>4</v>
      </c>
      <c r="R32" s="132">
        <f>$AB$9</f>
        <v>0</v>
      </c>
      <c r="S32" s="134"/>
      <c r="T32" s="135">
        <f>$AC$9</f>
        <v>15</v>
      </c>
      <c r="U32" s="136"/>
      <c r="V32" s="133" t="s">
        <v>4</v>
      </c>
      <c r="W32" s="137">
        <f>$AE$9</f>
        <v>2</v>
      </c>
      <c r="X32" s="138"/>
      <c r="Y32" s="102"/>
      <c r="Z32" s="130">
        <f aca="true" t="shared" si="2" ref="Z32:Z37">SUM(T32-W32)</f>
        <v>13</v>
      </c>
      <c r="AA32" s="131"/>
      <c r="AB32" s="45"/>
      <c r="AC32" s="153">
        <v>1</v>
      </c>
      <c r="AD32" s="46"/>
    </row>
    <row r="33" spans="2:30" ht="15.75">
      <c r="B33" s="154" t="str">
        <f>$B$4</f>
        <v>Yildiz, Ferhan</v>
      </c>
      <c r="C33" s="58"/>
      <c r="D33" s="58"/>
      <c r="E33" s="58"/>
      <c r="F33" s="58"/>
      <c r="G33" s="155" t="str">
        <f>$G$4</f>
        <v>TGV E. Beilstein</v>
      </c>
      <c r="H33" s="58"/>
      <c r="I33" s="58"/>
      <c r="J33" s="58"/>
      <c r="K33" s="58"/>
      <c r="L33" s="58"/>
      <c r="M33" s="58"/>
      <c r="N33" s="58"/>
      <c r="O33" s="164"/>
      <c r="P33" s="156">
        <f>$Z$4</f>
        <v>4</v>
      </c>
      <c r="Q33" s="157" t="s">
        <v>4</v>
      </c>
      <c r="R33" s="156">
        <f>$AB$4</f>
        <v>1</v>
      </c>
      <c r="S33" s="165"/>
      <c r="T33" s="162">
        <f>$AC$4</f>
        <v>12</v>
      </c>
      <c r="U33" s="159"/>
      <c r="V33" s="157" t="s">
        <v>4</v>
      </c>
      <c r="W33" s="158">
        <f>$AE$4</f>
        <v>6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$B$5</f>
        <v>Kossinow, Maxim</v>
      </c>
      <c r="C34" s="102"/>
      <c r="D34" s="102"/>
      <c r="E34" s="102"/>
      <c r="F34" s="102"/>
      <c r="G34" s="129" t="str">
        <f>$G$5</f>
        <v>SC Amorbach</v>
      </c>
      <c r="H34" s="102"/>
      <c r="I34" s="102"/>
      <c r="J34" s="102"/>
      <c r="K34" s="102"/>
      <c r="L34" s="102"/>
      <c r="M34" s="102"/>
      <c r="N34" s="102"/>
      <c r="O34" s="80"/>
      <c r="P34" s="132">
        <f>$Z$5</f>
        <v>3</v>
      </c>
      <c r="Q34" s="133" t="s">
        <v>4</v>
      </c>
      <c r="R34" s="132">
        <f>$AB$5</f>
        <v>2</v>
      </c>
      <c r="S34" s="134"/>
      <c r="T34" s="135">
        <f>$AC$5</f>
        <v>12</v>
      </c>
      <c r="U34" s="136"/>
      <c r="V34" s="133" t="s">
        <v>4</v>
      </c>
      <c r="W34" s="137">
        <f>$AE$5</f>
        <v>7</v>
      </c>
      <c r="X34" s="138"/>
      <c r="Y34" s="102"/>
      <c r="Z34" s="130">
        <f t="shared" si="2"/>
        <v>5</v>
      </c>
      <c r="AA34" s="131"/>
      <c r="AB34" s="45"/>
      <c r="AC34" s="153">
        <v>3</v>
      </c>
      <c r="AD34" s="46"/>
    </row>
    <row r="35" spans="2:30" ht="15.75">
      <c r="B35" s="128" t="str">
        <f>$B$8</f>
        <v>Sengöz, Talha</v>
      </c>
      <c r="C35" s="102"/>
      <c r="D35" s="102"/>
      <c r="E35" s="82"/>
      <c r="F35" s="102"/>
      <c r="G35" s="129" t="str">
        <f>$G$8</f>
        <v>TSG Heilbronn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2</v>
      </c>
      <c r="Q35" s="133" t="s">
        <v>4</v>
      </c>
      <c r="R35" s="132">
        <f>$AB$8</f>
        <v>3</v>
      </c>
      <c r="S35" s="134"/>
      <c r="T35" s="135">
        <f>$AC$8</f>
        <v>8</v>
      </c>
      <c r="U35" s="136"/>
      <c r="V35" s="133" t="s">
        <v>4</v>
      </c>
      <c r="W35" s="137">
        <f>$AE$8</f>
        <v>10</v>
      </c>
      <c r="X35" s="138"/>
      <c r="Y35" s="102"/>
      <c r="Z35" s="130">
        <f t="shared" si="2"/>
        <v>-2</v>
      </c>
      <c r="AA35" s="131"/>
      <c r="AB35" s="45"/>
      <c r="AC35" s="153">
        <v>4</v>
      </c>
      <c r="AD35" s="46"/>
    </row>
    <row r="36" spans="2:30" ht="15.75">
      <c r="B36" s="128" t="str">
        <f>$B$6</f>
        <v>Hay, Robin</v>
      </c>
      <c r="C36" s="102"/>
      <c r="D36" s="102"/>
      <c r="E36" s="102"/>
      <c r="F36" s="102"/>
      <c r="G36" s="129" t="str">
        <f>$G$6</f>
        <v>TG Offenau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1</v>
      </c>
      <c r="Q36" s="133" t="s">
        <v>4</v>
      </c>
      <c r="R36" s="132">
        <f>$AB$6</f>
        <v>4</v>
      </c>
      <c r="S36" s="134"/>
      <c r="T36" s="135">
        <f>$AC$6</f>
        <v>5</v>
      </c>
      <c r="U36" s="136"/>
      <c r="V36" s="133" t="s">
        <v>4</v>
      </c>
      <c r="W36" s="137">
        <f>$AE$6</f>
        <v>12</v>
      </c>
      <c r="X36" s="138"/>
      <c r="Y36" s="102"/>
      <c r="Z36" s="130">
        <f t="shared" si="2"/>
        <v>-7</v>
      </c>
      <c r="AA36" s="131"/>
      <c r="AB36" s="45"/>
      <c r="AC36" s="153">
        <v>5</v>
      </c>
      <c r="AD36" s="46"/>
    </row>
    <row r="37" spans="2:30" ht="16.5" thickBot="1">
      <c r="B37" s="124" t="str">
        <f>$B$7</f>
        <v>Rosenberger, Daniel</v>
      </c>
      <c r="C37" s="67"/>
      <c r="D37" s="67"/>
      <c r="E37" s="67"/>
      <c r="F37" s="67"/>
      <c r="G37" s="125" t="str">
        <f>$G$7</f>
        <v>Friedrichshaller SV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5</v>
      </c>
      <c r="S37" s="141"/>
      <c r="T37" s="142">
        <f>$AC$7</f>
        <v>0</v>
      </c>
      <c r="U37" s="143"/>
      <c r="V37" s="140" t="s">
        <v>4</v>
      </c>
      <c r="W37" s="144">
        <f>$AE$7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52</v>
      </c>
      <c r="U38" s="148"/>
      <c r="V38" s="140" t="s">
        <v>4</v>
      </c>
      <c r="W38" s="148">
        <f>SUM(W32:W37)</f>
        <v>52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CA38"/>
  <sheetViews>
    <sheetView workbookViewId="0" topLeftCell="A2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37" t="s">
        <v>18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6" t="s">
        <v>19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7" t="s">
        <v>46</v>
      </c>
      <c r="C4" s="4"/>
      <c r="D4" s="4"/>
      <c r="E4" s="171"/>
      <c r="F4" s="41"/>
      <c r="G4" s="210" t="s">
        <v>40</v>
      </c>
      <c r="H4" s="213"/>
      <c r="I4" s="214"/>
      <c r="J4" s="215"/>
      <c r="K4" s="6">
        <f>+H25</f>
        <v>0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1</v>
      </c>
      <c r="Q4" s="6">
        <f>+H19</f>
        <v>3</v>
      </c>
      <c r="R4" s="3" t="s">
        <v>4</v>
      </c>
      <c r="S4" s="10">
        <f>+J19</f>
        <v>1</v>
      </c>
      <c r="T4" s="6">
        <f>+AF15</f>
        <v>3</v>
      </c>
      <c r="U4" s="3" t="s">
        <v>4</v>
      </c>
      <c r="V4" s="10">
        <f>+AH15</f>
        <v>0</v>
      </c>
      <c r="W4" s="6">
        <f>+H13</f>
        <v>0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3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9</v>
      </c>
      <c r="AD4" s="3" t="s">
        <v>4</v>
      </c>
      <c r="AE4" s="10">
        <f>SUM(J4,M4,P4,S4,V4,Y4)</f>
        <v>2</v>
      </c>
      <c r="AF4" s="242"/>
      <c r="AG4" s="243"/>
      <c r="AH4" s="244"/>
    </row>
    <row r="5" spans="1:34" ht="15.75">
      <c r="A5" s="174">
        <v>2</v>
      </c>
      <c r="B5" s="207"/>
      <c r="C5" s="4"/>
      <c r="D5" s="4"/>
      <c r="E5" s="81"/>
      <c r="F5" s="41"/>
      <c r="G5" s="210"/>
      <c r="H5" s="42">
        <f>+M4</f>
        <v>0</v>
      </c>
      <c r="I5" s="3" t="s">
        <v>4</v>
      </c>
      <c r="J5" s="43">
        <f>+K4</f>
        <v>0</v>
      </c>
      <c r="K5" s="216"/>
      <c r="L5" s="217"/>
      <c r="M5" s="218"/>
      <c r="N5" s="6">
        <f>+H20</f>
        <v>0</v>
      </c>
      <c r="O5" s="3" t="s">
        <v>4</v>
      </c>
      <c r="P5" s="9">
        <f>+J20</f>
        <v>0</v>
      </c>
      <c r="Q5" s="6">
        <f>+AF14</f>
        <v>0</v>
      </c>
      <c r="R5" s="3" t="s">
        <v>4</v>
      </c>
      <c r="S5" s="10">
        <f>+AH14</f>
        <v>0</v>
      </c>
      <c r="T5" s="6">
        <f>+H14</f>
        <v>0</v>
      </c>
      <c r="U5" s="3" t="s">
        <v>4</v>
      </c>
      <c r="V5" s="10">
        <f>+J14</f>
        <v>0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0</v>
      </c>
      <c r="AA5" s="3" t="s">
        <v>4</v>
      </c>
      <c r="AB5" s="9">
        <f t="shared" si="1"/>
        <v>0</v>
      </c>
      <c r="AC5" s="10">
        <f>SUM(H14,J25,AF18,H20,AF14)</f>
        <v>0</v>
      </c>
      <c r="AD5" s="3" t="s">
        <v>4</v>
      </c>
      <c r="AE5" s="10">
        <f>SUM(J14,H25,AH18,J20,AH14)</f>
        <v>0</v>
      </c>
      <c r="AF5" s="242"/>
      <c r="AG5" s="243"/>
      <c r="AH5" s="244"/>
    </row>
    <row r="6" spans="1:34" ht="15.75">
      <c r="A6" s="174">
        <v>3</v>
      </c>
      <c r="B6" s="207" t="s">
        <v>98</v>
      </c>
      <c r="C6" s="4"/>
      <c r="D6" s="4"/>
      <c r="E6" s="81"/>
      <c r="F6" s="41"/>
      <c r="G6" s="210" t="s">
        <v>55</v>
      </c>
      <c r="H6" s="42">
        <f>+P4</f>
        <v>1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0</v>
      </c>
      <c r="N6" s="216"/>
      <c r="O6" s="214"/>
      <c r="P6" s="219"/>
      <c r="Q6" s="6">
        <f>+H15</f>
        <v>0</v>
      </c>
      <c r="R6" s="3" t="s">
        <v>4</v>
      </c>
      <c r="S6" s="10">
        <f>+J15</f>
        <v>3</v>
      </c>
      <c r="T6" s="6">
        <f>+H24</f>
        <v>1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0</v>
      </c>
      <c r="AA6" s="3" t="s">
        <v>4</v>
      </c>
      <c r="AB6" s="9">
        <f t="shared" si="1"/>
        <v>3</v>
      </c>
      <c r="AC6" s="10">
        <f>SUM(H15,H24,AH19,J20,AF13)</f>
        <v>2</v>
      </c>
      <c r="AD6" s="3" t="s">
        <v>4</v>
      </c>
      <c r="AE6" s="10">
        <f>SUM(J15,J24,AF19,H20,AH13)</f>
        <v>9</v>
      </c>
      <c r="AF6" s="242"/>
      <c r="AG6" s="243"/>
      <c r="AH6" s="244"/>
    </row>
    <row r="7" spans="1:34" ht="15.75">
      <c r="A7" s="174">
        <v>4</v>
      </c>
      <c r="B7" s="207" t="s">
        <v>99</v>
      </c>
      <c r="C7" s="4"/>
      <c r="D7" s="4"/>
      <c r="E7" s="81"/>
      <c r="F7" s="41"/>
      <c r="G7" s="210" t="s">
        <v>100</v>
      </c>
      <c r="H7" s="42">
        <f>+S4</f>
        <v>1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0</v>
      </c>
      <c r="N7" s="42">
        <f>+S6</f>
        <v>3</v>
      </c>
      <c r="O7" s="3" t="s">
        <v>4</v>
      </c>
      <c r="P7" s="9">
        <f>+Q6</f>
        <v>0</v>
      </c>
      <c r="Q7" s="220"/>
      <c r="R7" s="214"/>
      <c r="S7" s="215"/>
      <c r="T7" s="6">
        <f>+AF20</f>
        <v>3</v>
      </c>
      <c r="U7" s="44" t="s">
        <v>4</v>
      </c>
      <c r="V7" s="10">
        <f>+AH20</f>
        <v>1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2</v>
      </c>
      <c r="AA7" s="3" t="s">
        <v>4</v>
      </c>
      <c r="AB7" s="9">
        <f t="shared" si="1"/>
        <v>1</v>
      </c>
      <c r="AC7" s="10">
        <f>SUM(J15,H23,AF20,J19,AH14)</f>
        <v>7</v>
      </c>
      <c r="AD7" s="3" t="s">
        <v>4</v>
      </c>
      <c r="AE7" s="10">
        <f>SUM(H15,J23,AH20,H19,AF14)</f>
        <v>4</v>
      </c>
      <c r="AF7" s="242"/>
      <c r="AG7" s="243"/>
      <c r="AH7" s="244"/>
    </row>
    <row r="8" spans="1:34" ht="15.75">
      <c r="A8" s="175">
        <v>5</v>
      </c>
      <c r="B8" s="208" t="s">
        <v>101</v>
      </c>
      <c r="C8" s="1"/>
      <c r="D8" s="25"/>
      <c r="E8" s="81"/>
      <c r="F8" s="151"/>
      <c r="G8" s="211" t="s">
        <v>69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0</v>
      </c>
      <c r="N8" s="1">
        <f>+V6</f>
        <v>3</v>
      </c>
      <c r="O8" s="3" t="s">
        <v>4</v>
      </c>
      <c r="P8" s="2">
        <f>+T6</f>
        <v>1</v>
      </c>
      <c r="Q8" s="1">
        <f>+V7</f>
        <v>1</v>
      </c>
      <c r="R8" s="5" t="s">
        <v>4</v>
      </c>
      <c r="S8" s="1">
        <f>+T7</f>
        <v>3</v>
      </c>
      <c r="T8" s="221"/>
      <c r="U8" s="222"/>
      <c r="V8" s="222"/>
      <c r="W8" s="6">
        <f>+H18</f>
        <v>0</v>
      </c>
      <c r="X8" s="3" t="s">
        <v>4</v>
      </c>
      <c r="Y8" s="7">
        <f>+J18</f>
        <v>0</v>
      </c>
      <c r="Z8" s="8">
        <f t="shared" si="0"/>
        <v>1</v>
      </c>
      <c r="AA8" s="3" t="s">
        <v>4</v>
      </c>
      <c r="AB8" s="9">
        <f t="shared" si="1"/>
        <v>2</v>
      </c>
      <c r="AC8" s="10">
        <f>SUM(J14,J24,AH20,H18,AH15)</f>
        <v>4</v>
      </c>
      <c r="AD8" s="3" t="s">
        <v>4</v>
      </c>
      <c r="AE8" s="9">
        <f>SUM(H14,H24,AF20,J18,AF15)</f>
        <v>7</v>
      </c>
      <c r="AF8" s="242"/>
      <c r="AG8" s="243"/>
      <c r="AH8" s="244"/>
    </row>
    <row r="9" spans="1:34" ht="15.75" customHeight="1" thickBot="1">
      <c r="A9" s="176">
        <v>6</v>
      </c>
      <c r="B9" s="209"/>
      <c r="C9" s="11"/>
      <c r="D9" s="11"/>
      <c r="E9" s="172"/>
      <c r="F9" s="12"/>
      <c r="G9" s="212"/>
      <c r="H9" s="13">
        <f>+Y4</f>
        <v>0</v>
      </c>
      <c r="I9" s="14" t="s">
        <v>4</v>
      </c>
      <c r="J9" s="15">
        <f>+W4</f>
        <v>0</v>
      </c>
      <c r="K9" s="13">
        <f>+Y5</f>
        <v>0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0</v>
      </c>
      <c r="W9" s="223"/>
      <c r="X9" s="224"/>
      <c r="Y9" s="225"/>
      <c r="Z9" s="19">
        <f t="shared" si="0"/>
        <v>0</v>
      </c>
      <c r="AA9" s="14" t="s">
        <v>4</v>
      </c>
      <c r="AB9" s="16">
        <f t="shared" si="1"/>
        <v>0</v>
      </c>
      <c r="AC9" s="18">
        <f>SUM(J13,J23,AH18,J18,AH13)</f>
        <v>0</v>
      </c>
      <c r="AD9" s="14" t="s">
        <v>4</v>
      </c>
      <c r="AE9" s="18">
        <f>SUM(H13,H23,AF18,H18,AF13)</f>
        <v>0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6</v>
      </c>
      <c r="AA10" s="170"/>
      <c r="AB10" s="170">
        <f>SUM(AB4:AB9)</f>
        <v>6</v>
      </c>
      <c r="AC10" s="170">
        <f>SUM(AC4:AC9)</f>
        <v>22</v>
      </c>
      <c r="AD10" s="170"/>
      <c r="AE10" s="170">
        <f>SUM(AE4:AE9)</f>
        <v>22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Kallis, Nicolai</v>
      </c>
      <c r="F13" s="49" t="s">
        <v>6</v>
      </c>
      <c r="G13" s="50">
        <f>+B9</f>
        <v>0</v>
      </c>
      <c r="H13" s="226"/>
      <c r="I13" s="51" t="s">
        <v>4</v>
      </c>
      <c r="J13" s="228"/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Schmieder, Denis</v>
      </c>
      <c r="Q13" s="52"/>
      <c r="R13" s="53"/>
      <c r="S13" s="53"/>
      <c r="T13" s="53"/>
      <c r="U13" s="53"/>
      <c r="V13" s="53"/>
      <c r="W13" s="54" t="s">
        <v>6</v>
      </c>
      <c r="X13" s="71">
        <f>+B9</f>
        <v>0</v>
      </c>
      <c r="Y13" s="52"/>
      <c r="Z13" s="72"/>
      <c r="AA13" s="48"/>
      <c r="AB13" s="48"/>
      <c r="AC13" s="48"/>
      <c r="AD13" s="48"/>
      <c r="AE13" s="48"/>
      <c r="AF13" s="230"/>
      <c r="AG13" s="60" t="s">
        <v>4</v>
      </c>
      <c r="AH13" s="228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>
        <f>+B5</f>
        <v>0</v>
      </c>
      <c r="F14" s="56" t="s">
        <v>6</v>
      </c>
      <c r="G14" s="43" t="str">
        <f>+B8</f>
        <v>Fleischmann, Jannick</v>
      </c>
      <c r="H14" s="226"/>
      <c r="I14" s="51" t="s">
        <v>4</v>
      </c>
      <c r="J14" s="228"/>
      <c r="K14" s="22"/>
      <c r="L14" s="46"/>
      <c r="M14" s="202">
        <v>2</v>
      </c>
      <c r="N14" s="203" t="s">
        <v>6</v>
      </c>
      <c r="O14" s="204">
        <v>4</v>
      </c>
      <c r="P14" s="42">
        <f>+B5</f>
        <v>0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Faude, Maik</v>
      </c>
      <c r="Y14" s="58"/>
      <c r="Z14" s="75"/>
      <c r="AA14" s="42"/>
      <c r="AB14" s="42"/>
      <c r="AC14" s="42"/>
      <c r="AD14" s="42"/>
      <c r="AE14" s="42"/>
      <c r="AF14" s="231"/>
      <c r="AG14" s="76" t="s">
        <v>4</v>
      </c>
      <c r="AH14" s="232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Schmieder, Denis</v>
      </c>
      <c r="F15" s="62" t="s">
        <v>6</v>
      </c>
      <c r="G15" s="63" t="str">
        <f>+B7</f>
        <v>Faude, Maik</v>
      </c>
      <c r="H15" s="227">
        <v>0</v>
      </c>
      <c r="I15" s="64" t="s">
        <v>4</v>
      </c>
      <c r="J15" s="229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Kallis, Nicolai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Fleischmann, Jannick</v>
      </c>
      <c r="Y15" s="93"/>
      <c r="Z15" s="93"/>
      <c r="AA15" s="93"/>
      <c r="AB15" s="93"/>
      <c r="AC15" s="93"/>
      <c r="AD15" s="93"/>
      <c r="AE15" s="91"/>
      <c r="AF15" s="227">
        <v>3</v>
      </c>
      <c r="AG15" s="64" t="s">
        <v>4</v>
      </c>
      <c r="AH15" s="229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Fleischmann, Jannick</v>
      </c>
      <c r="F18" s="54" t="s">
        <v>6</v>
      </c>
      <c r="G18" s="48">
        <f>+B9</f>
        <v>0</v>
      </c>
      <c r="H18" s="230"/>
      <c r="I18" s="51" t="s">
        <v>4</v>
      </c>
      <c r="J18" s="234"/>
      <c r="K18" s="22"/>
      <c r="L18" s="22"/>
      <c r="M18" s="193">
        <v>2</v>
      </c>
      <c r="N18" s="194" t="s">
        <v>6</v>
      </c>
      <c r="O18" s="195">
        <v>6</v>
      </c>
      <c r="P18" s="84">
        <f>+B5</f>
        <v>0</v>
      </c>
      <c r="Q18" s="22"/>
      <c r="R18" s="114"/>
      <c r="S18" s="114"/>
      <c r="T18" s="114"/>
      <c r="U18" s="114"/>
      <c r="V18" s="114"/>
      <c r="W18" s="115" t="s">
        <v>6</v>
      </c>
      <c r="X18" s="25">
        <f>+B9</f>
        <v>0</v>
      </c>
      <c r="Y18" s="22"/>
      <c r="Z18" s="114"/>
      <c r="AA18" s="114"/>
      <c r="AB18" s="114"/>
      <c r="AC18" s="114"/>
      <c r="AD18" s="114"/>
      <c r="AE18" s="114"/>
      <c r="AF18" s="236"/>
      <c r="AG18" s="85" t="s">
        <v>4</v>
      </c>
      <c r="AH18" s="232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Kallis, Nicolai</v>
      </c>
      <c r="F19" s="57" t="s">
        <v>6</v>
      </c>
      <c r="G19" s="42" t="str">
        <f>+B7</f>
        <v>Faude, Maik</v>
      </c>
      <c r="H19" s="230">
        <v>3</v>
      </c>
      <c r="I19" s="60" t="s">
        <v>4</v>
      </c>
      <c r="J19" s="228">
        <v>1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Kallis, Nicolai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Schmieder, Denis</v>
      </c>
      <c r="Y19" s="58"/>
      <c r="Z19" s="59"/>
      <c r="AA19" s="42"/>
      <c r="AB19" s="42"/>
      <c r="AC19" s="42"/>
      <c r="AD19" s="42"/>
      <c r="AE19" s="42"/>
      <c r="AF19" s="230">
        <v>3</v>
      </c>
      <c r="AG19" s="51" t="s">
        <v>4</v>
      </c>
      <c r="AH19" s="228">
        <v>1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>
        <f>+B5</f>
        <v>0</v>
      </c>
      <c r="F20" s="66" t="s">
        <v>6</v>
      </c>
      <c r="G20" s="61" t="str">
        <f>+B6</f>
        <v>Schmieder, Denis</v>
      </c>
      <c r="H20" s="233"/>
      <c r="I20" s="69" t="s">
        <v>4</v>
      </c>
      <c r="J20" s="235"/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Faude, Maik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Fleischmann, Jannick</v>
      </c>
      <c r="Y20" s="67"/>
      <c r="Z20" s="68"/>
      <c r="AA20" s="61"/>
      <c r="AB20" s="61"/>
      <c r="AC20" s="61"/>
      <c r="AD20" s="61"/>
      <c r="AE20" s="61"/>
      <c r="AF20" s="233">
        <v>3</v>
      </c>
      <c r="AG20" s="79" t="s">
        <v>4</v>
      </c>
      <c r="AH20" s="235">
        <v>1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Faude, Maik</v>
      </c>
      <c r="F23" s="49" t="s">
        <v>6</v>
      </c>
      <c r="G23" s="50">
        <f>+B9</f>
        <v>0</v>
      </c>
      <c r="H23" s="226"/>
      <c r="I23" s="51" t="s">
        <v>4</v>
      </c>
      <c r="J23" s="228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Schmieder, Denis</v>
      </c>
      <c r="F24" s="56" t="s">
        <v>6</v>
      </c>
      <c r="G24" s="43" t="str">
        <f>+B8</f>
        <v>Fleischmann, Jannick</v>
      </c>
      <c r="H24" s="226">
        <v>1</v>
      </c>
      <c r="I24" s="51" t="s">
        <v>4</v>
      </c>
      <c r="J24" s="228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Kallis, Nicolai</v>
      </c>
      <c r="F25" s="95" t="s">
        <v>6</v>
      </c>
      <c r="G25" s="93">
        <f>+B5</f>
        <v>0</v>
      </c>
      <c r="H25" s="233"/>
      <c r="I25" s="79" t="s">
        <v>4</v>
      </c>
      <c r="J25" s="235"/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Kallis, Nicolai</v>
      </c>
      <c r="C32" s="102"/>
      <c r="D32" s="102"/>
      <c r="E32" s="102"/>
      <c r="F32" s="102"/>
      <c r="G32" s="129" t="str">
        <f>$G$4</f>
        <v>TGV E. Beilstein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3</v>
      </c>
      <c r="Q32" s="133" t="s">
        <v>4</v>
      </c>
      <c r="R32" s="132">
        <f>$AB$4</f>
        <v>0</v>
      </c>
      <c r="S32" s="134"/>
      <c r="T32" s="135">
        <f>$AC$4</f>
        <v>9</v>
      </c>
      <c r="U32" s="136"/>
      <c r="V32" s="133" t="s">
        <v>4</v>
      </c>
      <c r="W32" s="137">
        <f>$AE$4</f>
        <v>2</v>
      </c>
      <c r="X32" s="138"/>
      <c r="Y32" s="102"/>
      <c r="Z32" s="130">
        <f aca="true" t="shared" si="2" ref="Z32:Z37">SUM(T32-W32)</f>
        <v>7</v>
      </c>
      <c r="AA32" s="131"/>
      <c r="AB32" s="45"/>
      <c r="AC32" s="153">
        <v>1</v>
      </c>
      <c r="AD32" s="46"/>
    </row>
    <row r="33" spans="2:30" ht="15.75">
      <c r="B33" s="154" t="str">
        <f>$B$7</f>
        <v>Faude, Maik</v>
      </c>
      <c r="C33" s="58"/>
      <c r="D33" s="58"/>
      <c r="E33" s="58"/>
      <c r="F33" s="58"/>
      <c r="G33" s="155" t="str">
        <f>$G$7</f>
        <v>NSU Neckarsulm</v>
      </c>
      <c r="H33" s="58"/>
      <c r="I33" s="58"/>
      <c r="J33" s="58"/>
      <c r="K33" s="58"/>
      <c r="L33" s="58"/>
      <c r="M33" s="58"/>
      <c r="N33" s="58"/>
      <c r="O33" s="164"/>
      <c r="P33" s="156">
        <f>$Z$7</f>
        <v>2</v>
      </c>
      <c r="Q33" s="157" t="s">
        <v>4</v>
      </c>
      <c r="R33" s="156">
        <f>$AB$7</f>
        <v>1</v>
      </c>
      <c r="S33" s="165"/>
      <c r="T33" s="162">
        <f>$AC$7</f>
        <v>7</v>
      </c>
      <c r="U33" s="159"/>
      <c r="V33" s="157" t="s">
        <v>4</v>
      </c>
      <c r="W33" s="158">
        <f>$AE$7</f>
        <v>4</v>
      </c>
      <c r="X33" s="163"/>
      <c r="Y33" s="58"/>
      <c r="Z33" s="160">
        <f t="shared" si="2"/>
        <v>3</v>
      </c>
      <c r="AA33" s="161"/>
      <c r="AB33" s="45"/>
      <c r="AC33" s="153">
        <v>2</v>
      </c>
      <c r="AD33" s="46"/>
    </row>
    <row r="34" spans="2:30" ht="15.75">
      <c r="B34" s="128" t="str">
        <f>$B$8</f>
        <v>Fleischmann, Jannick</v>
      </c>
      <c r="C34" s="102"/>
      <c r="D34" s="102"/>
      <c r="E34" s="82"/>
      <c r="F34" s="102"/>
      <c r="G34" s="129" t="str">
        <f>$G$8</f>
        <v>SV Frauenzimmern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1</v>
      </c>
      <c r="Q34" s="133" t="s">
        <v>4</v>
      </c>
      <c r="R34" s="132">
        <f>$AB$8</f>
        <v>2</v>
      </c>
      <c r="S34" s="134"/>
      <c r="T34" s="135">
        <f>$AC$8</f>
        <v>4</v>
      </c>
      <c r="U34" s="136"/>
      <c r="V34" s="133" t="s">
        <v>4</v>
      </c>
      <c r="W34" s="137">
        <f>$AE$8</f>
        <v>7</v>
      </c>
      <c r="X34" s="138"/>
      <c r="Y34" s="102"/>
      <c r="Z34" s="130">
        <f t="shared" si="2"/>
        <v>-3</v>
      </c>
      <c r="AA34" s="131"/>
      <c r="AB34" s="45"/>
      <c r="AC34" s="153">
        <v>3</v>
      </c>
      <c r="AD34" s="46"/>
    </row>
    <row r="35" spans="2:30" ht="15.75">
      <c r="B35" s="128">
        <f>$B$9</f>
        <v>0</v>
      </c>
      <c r="C35" s="102"/>
      <c r="D35" s="102"/>
      <c r="E35" s="102"/>
      <c r="F35" s="102"/>
      <c r="G35" s="129">
        <f>$G$9</f>
        <v>0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0</v>
      </c>
      <c r="Q35" s="133" t="s">
        <v>4</v>
      </c>
      <c r="R35" s="132">
        <f>$AB$9</f>
        <v>0</v>
      </c>
      <c r="S35" s="134"/>
      <c r="T35" s="135">
        <f>$AC$9</f>
        <v>0</v>
      </c>
      <c r="U35" s="136"/>
      <c r="V35" s="133" t="s">
        <v>4</v>
      </c>
      <c r="W35" s="137">
        <f>$AE$9</f>
        <v>0</v>
      </c>
      <c r="X35" s="138"/>
      <c r="Y35" s="102"/>
      <c r="Z35" s="130">
        <f t="shared" si="2"/>
        <v>0</v>
      </c>
      <c r="AA35" s="131"/>
      <c r="AB35" s="45"/>
      <c r="AC35" s="153">
        <v>4</v>
      </c>
      <c r="AD35" s="46"/>
    </row>
    <row r="36" spans="2:30" ht="15.75">
      <c r="B36" s="128">
        <f>$B$5</f>
        <v>0</v>
      </c>
      <c r="C36" s="102"/>
      <c r="D36" s="102"/>
      <c r="E36" s="102"/>
      <c r="F36" s="102"/>
      <c r="G36" s="129">
        <f>$G$5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$Z$5</f>
        <v>0</v>
      </c>
      <c r="Q36" s="133" t="s">
        <v>4</v>
      </c>
      <c r="R36" s="132">
        <f>$AB$5</f>
        <v>0</v>
      </c>
      <c r="S36" s="134"/>
      <c r="T36" s="135">
        <f>$AC$5</f>
        <v>0</v>
      </c>
      <c r="U36" s="136"/>
      <c r="V36" s="133" t="s">
        <v>4</v>
      </c>
      <c r="W36" s="137">
        <f>$AE$5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$B$6</f>
        <v>Schmieder, Denis</v>
      </c>
      <c r="C37" s="67"/>
      <c r="D37" s="67"/>
      <c r="E37" s="67"/>
      <c r="F37" s="67"/>
      <c r="G37" s="125" t="str">
        <f>$G$6</f>
        <v>TSV Güglingen</v>
      </c>
      <c r="H37" s="67"/>
      <c r="I37" s="67"/>
      <c r="J37" s="67"/>
      <c r="K37" s="67"/>
      <c r="L37" s="67"/>
      <c r="M37" s="67"/>
      <c r="N37" s="67"/>
      <c r="O37" s="65"/>
      <c r="P37" s="139">
        <f>$Z$6</f>
        <v>0</v>
      </c>
      <c r="Q37" s="140" t="s">
        <v>4</v>
      </c>
      <c r="R37" s="139">
        <f>$AB$6</f>
        <v>3</v>
      </c>
      <c r="S37" s="141"/>
      <c r="T37" s="142">
        <f>$AC$6</f>
        <v>2</v>
      </c>
      <c r="U37" s="143"/>
      <c r="V37" s="140" t="s">
        <v>4</v>
      </c>
      <c r="W37" s="144">
        <f>$AE$6</f>
        <v>9</v>
      </c>
      <c r="X37" s="145"/>
      <c r="Y37" s="67"/>
      <c r="Z37" s="126">
        <f t="shared" si="2"/>
        <v>-7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6</v>
      </c>
      <c r="P38" s="146"/>
      <c r="Q38" s="147" t="s">
        <v>4</v>
      </c>
      <c r="R38" s="148">
        <f>SUM(R32:R37)</f>
        <v>6</v>
      </c>
      <c r="S38" s="149"/>
      <c r="T38" s="150">
        <f>SUM(T32:T37)</f>
        <v>22</v>
      </c>
      <c r="U38" s="148"/>
      <c r="V38" s="140" t="s">
        <v>4</v>
      </c>
      <c r="W38" s="148">
        <f>SUM(W32:W37)</f>
        <v>22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Stephan Roth</cp:lastModifiedBy>
  <cp:lastPrinted>2001-09-01T11:06:49Z</cp:lastPrinted>
  <dcterms:created xsi:type="dcterms:W3CDTF">1998-10-12T18:55:36Z</dcterms:created>
  <dcterms:modified xsi:type="dcterms:W3CDTF">2010-01-24T19:37:45Z</dcterms:modified>
  <cp:category/>
  <cp:version/>
  <cp:contentType/>
  <cp:contentStatus/>
</cp:coreProperties>
</file>