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230" tabRatio="838" activeTab="0"/>
  </bookViews>
  <sheets>
    <sheet name="Tabelle-Raster" sheetId="1" r:id="rId1"/>
    <sheet name="1.Rd.Spiel1" sheetId="2" r:id="rId2"/>
    <sheet name="1.Rd Spiel2" sheetId="3" r:id="rId3"/>
    <sheet name="2.Rd. Spiel3" sheetId="4" r:id="rId4"/>
    <sheet name="2.Rd. Spiel4" sheetId="5" r:id="rId5"/>
    <sheet name="3.Rd. Spiel5" sheetId="6" r:id="rId6"/>
    <sheet name="3.Rd. Spiel6" sheetId="7" r:id="rId7"/>
  </sheets>
  <definedNames>
    <definedName name="_xlnm.Print_Area" localSheetId="1">'1.Rd.Spiel1'!$A$1:$FN$46</definedName>
  </definedNames>
  <calcPr fullCalcOnLoad="1"/>
</workbook>
</file>

<file path=xl/sharedStrings.xml><?xml version="1.0" encoding="utf-8"?>
<sst xmlns="http://schemas.openxmlformats.org/spreadsheetml/2006/main" count="1890" uniqueCount="152">
  <si>
    <t>Mannschaft A</t>
  </si>
  <si>
    <t>Mannschaft B</t>
  </si>
  <si>
    <t>Mannschaftsführer:</t>
  </si>
  <si>
    <t>SpAW</t>
  </si>
  <si>
    <t>:</t>
  </si>
  <si>
    <t>Spielbericht</t>
  </si>
  <si>
    <t>1. Satz</t>
  </si>
  <si>
    <t>2. Satz</t>
  </si>
  <si>
    <t>3. Satz</t>
  </si>
  <si>
    <t>Sätze</t>
  </si>
  <si>
    <t>Punkte</t>
  </si>
  <si>
    <t>Spielende nach dem</t>
  </si>
  <si>
    <t>Endergebnis:</t>
  </si>
  <si>
    <t>3.</t>
  </si>
  <si>
    <t>4.</t>
  </si>
  <si>
    <t>6.</t>
  </si>
  <si>
    <t>8.</t>
  </si>
  <si>
    <t>9.</t>
  </si>
  <si>
    <t>Punkt</t>
  </si>
  <si>
    <t>H</t>
  </si>
  <si>
    <t>G</t>
  </si>
  <si>
    <t>Einzel</t>
  </si>
  <si>
    <t>Doppel</t>
  </si>
  <si>
    <t>Wert</t>
  </si>
  <si>
    <t>Rang</t>
  </si>
  <si>
    <t>Name</t>
  </si>
  <si>
    <t>Doppel-Aufstellung</t>
  </si>
  <si>
    <t>(Heimverein)</t>
  </si>
  <si>
    <t>(Gastverein)</t>
  </si>
  <si>
    <t>(Oberschiedsrichter)</t>
  </si>
  <si>
    <t>gegen</t>
  </si>
  <si>
    <t>Heimverein</t>
  </si>
  <si>
    <t>Gastverein</t>
  </si>
  <si>
    <t>Mannschaftsaufstellung A</t>
  </si>
  <si>
    <t>Mannschaftsaufstellung B</t>
  </si>
  <si>
    <t>EINZEL (E)</t>
  </si>
  <si>
    <t>DOPPEL (D)</t>
  </si>
  <si>
    <t>Corbillon 2er Pokal</t>
  </si>
  <si>
    <t>Mod.3er Pokal</t>
  </si>
  <si>
    <t>Bundessystem</t>
  </si>
  <si>
    <t>Scheffl. System</t>
  </si>
  <si>
    <t>6er Paarkreuz</t>
  </si>
  <si>
    <t>E
1-1</t>
  </si>
  <si>
    <t>E
2-2</t>
  </si>
  <si>
    <t>D
A-B</t>
  </si>
  <si>
    <t>E
1-2</t>
  </si>
  <si>
    <t>E
2-1</t>
  </si>
  <si>
    <t>E
3-3</t>
  </si>
  <si>
    <t>E
3-2</t>
  </si>
  <si>
    <t>E
2-3</t>
  </si>
  <si>
    <t>D
1-1</t>
  </si>
  <si>
    <t>D
2-2</t>
  </si>
  <si>
    <t>E
3-4</t>
  </si>
  <si>
    <t>E
4-3</t>
  </si>
  <si>
    <t>E
4-4</t>
  </si>
  <si>
    <t>E
3-1</t>
  </si>
  <si>
    <t>E
1-3</t>
  </si>
  <si>
    <t>E
2-4</t>
  </si>
  <si>
    <t>E
4-2</t>
  </si>
  <si>
    <t>D
1-2</t>
  </si>
  <si>
    <t>D
2-1</t>
  </si>
  <si>
    <t>D
3-3</t>
  </si>
  <si>
    <t>E
5-6</t>
  </si>
  <si>
    <t>E
6-5</t>
  </si>
  <si>
    <t>E
5-5</t>
  </si>
  <si>
    <t>E
6-6</t>
  </si>
  <si>
    <t>Uhrzeit:</t>
  </si>
  <si>
    <t>4. Satz</t>
  </si>
  <si>
    <t>5. Satz</t>
  </si>
  <si>
    <t>Unentschieden / Sieger:</t>
  </si>
  <si>
    <t xml:space="preserve"> (siehe Rückseite)</t>
  </si>
  <si>
    <t>Protest</t>
  </si>
  <si>
    <t>Unterschrift (MF)</t>
  </si>
  <si>
    <t>Heim (H)</t>
  </si>
  <si>
    <t>Gast (G)</t>
  </si>
  <si>
    <t>H E I M V E R E I N</t>
  </si>
  <si>
    <t>G A S T V E R E I N</t>
  </si>
  <si>
    <t>Ernst Weber  Grünstadt Dahlienweg 6</t>
  </si>
  <si>
    <t>Platz</t>
  </si>
  <si>
    <t>Mannschaftsaufstellung und Spieler-Nr. wurden geprüft. Spielbedingungen und Spielkleidung entsprachen der WO des
HTTV. Eventuelle Beanstandungen sind auf der Rückseite vermerkt. Spieler-Nr. nur bei Namensgleichheit und Ersatz-
spielern hinter dem Namen ei</t>
  </si>
  <si>
    <t>-</t>
  </si>
  <si>
    <t>1.</t>
  </si>
  <si>
    <t>2.</t>
  </si>
  <si>
    <t>5.</t>
  </si>
  <si>
    <t>Tischtennisverband</t>
  </si>
  <si>
    <t>Württemberg-Hohenzollern</t>
  </si>
  <si>
    <t>Baden-Württembergische Mannschaftsmeisterschaften</t>
  </si>
  <si>
    <t>Teilnehmende Mannschaften:</t>
  </si>
  <si>
    <t>Verein</t>
  </si>
  <si>
    <t>Verband</t>
  </si>
  <si>
    <t>Spiele / Sätze</t>
  </si>
  <si>
    <t>Endplatzierung:</t>
  </si>
  <si>
    <t>Bemerkung:</t>
  </si>
  <si>
    <t>Spielpaarungen:</t>
  </si>
  <si>
    <t>Team 1</t>
  </si>
  <si>
    <t>Team 2</t>
  </si>
  <si>
    <t>Ergebnis (Spiele / Sätze)</t>
  </si>
  <si>
    <t>Qualifikant Süd-MM</t>
  </si>
  <si>
    <t>Zeit / Tische</t>
  </si>
  <si>
    <t>Sp.</t>
  </si>
  <si>
    <t>TTVWH</t>
  </si>
  <si>
    <t>Jugend 2007</t>
  </si>
  <si>
    <t>Langhurst, 5. Mai 2007</t>
  </si>
  <si>
    <t>SbTTV</t>
  </si>
  <si>
    <t>BaTTV</t>
  </si>
  <si>
    <t xml:space="preserve">Jungen U15: </t>
  </si>
  <si>
    <t>TGV Eintracht Beilstein</t>
  </si>
  <si>
    <t>TSV Untermberg</t>
  </si>
  <si>
    <t>FT 1844 Freiburg</t>
  </si>
  <si>
    <t>TTC Weingarten</t>
  </si>
  <si>
    <t>BaWü-MM Jugend in Langhurst</t>
  </si>
  <si>
    <t>Streicher</t>
  </si>
  <si>
    <t>Luchner</t>
  </si>
  <si>
    <t>Hug</t>
  </si>
  <si>
    <t>Filipowsky</t>
  </si>
  <si>
    <t>Schleider</t>
  </si>
  <si>
    <t>Dierolf</t>
  </si>
  <si>
    <t>Kerbel</t>
  </si>
  <si>
    <t>Friedrich</t>
  </si>
  <si>
    <t>Jungen U15</t>
  </si>
  <si>
    <t>10:00 Uhr / T 9+10</t>
  </si>
  <si>
    <t>10:00 Uhr / T 11+12</t>
  </si>
  <si>
    <t>13:00 Uhr / T 9+10</t>
  </si>
  <si>
    <t>13:00 Uhr / T 11+12</t>
  </si>
  <si>
    <t>16:00 Uhr / T 9+10</t>
  </si>
  <si>
    <t>16:00 Uhr / T 11+12</t>
  </si>
  <si>
    <t>6</t>
  </si>
  <si>
    <t>0</t>
  </si>
  <si>
    <t>18</t>
  </si>
  <si>
    <t>2</t>
  </si>
  <si>
    <t xml:space="preserve">Auslosung 1. Runde - 05.05.2007 um 9:30 Uhr </t>
  </si>
  <si>
    <t>Spieß</t>
  </si>
  <si>
    <t>Eisenmann</t>
  </si>
  <si>
    <t>Valentin</t>
  </si>
  <si>
    <t>Frank</t>
  </si>
  <si>
    <t>Oechsle</t>
  </si>
  <si>
    <t>Lamb</t>
  </si>
  <si>
    <t>Reuther</t>
  </si>
  <si>
    <t>Toberer</t>
  </si>
  <si>
    <t>4</t>
  </si>
  <si>
    <t>20</t>
  </si>
  <si>
    <t xml:space="preserve">Hug </t>
  </si>
  <si>
    <t>1</t>
  </si>
  <si>
    <t>9</t>
  </si>
  <si>
    <t>Hetterich</t>
  </si>
  <si>
    <t>21</t>
  </si>
  <si>
    <t>7</t>
  </si>
  <si>
    <t>3</t>
  </si>
  <si>
    <t>12</t>
  </si>
  <si>
    <t>Zeqiraj</t>
  </si>
  <si>
    <t>Burkart</t>
  </si>
  <si>
    <t>Baden-Württembergischer Mannschaftsmeister 2007 / Qualifikant Süd-MM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</si>
</sst>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 mm\ 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i/>
      <sz val="16"/>
      <name val="Arial"/>
      <family val="2"/>
    </font>
    <font>
      <b/>
      <i/>
      <sz val="8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  <font>
      <i/>
      <sz val="7"/>
      <color indexed="55"/>
      <name val="Arial"/>
      <family val="2"/>
    </font>
    <font>
      <sz val="7.5"/>
      <name val="Arial"/>
      <family val="2"/>
    </font>
    <font>
      <b/>
      <sz val="10"/>
      <color indexed="43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hair">
        <color indexed="9"/>
      </right>
      <top style="thin">
        <color indexed="8"/>
      </top>
      <bottom style="thin">
        <color indexed="8"/>
      </bottom>
    </border>
    <border>
      <left style="hair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9"/>
      </left>
      <right style="hair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9"/>
      </right>
      <top style="thin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 style="thin">
        <color indexed="8"/>
      </top>
      <bottom>
        <color indexed="63"/>
      </bottom>
    </border>
    <border>
      <left style="hair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9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0" fillId="0" borderId="6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7" fillId="0" borderId="23" xfId="0" applyFont="1" applyBorder="1" applyAlignment="1">
      <alignment/>
    </xf>
    <xf numFmtId="0" fontId="29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29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49" fontId="7" fillId="3" borderId="8" xfId="0" applyNumberFormat="1" applyFont="1" applyFill="1" applyBorder="1" applyAlignment="1" applyProtection="1">
      <alignment horizontal="center" vertical="center"/>
      <protection hidden="1"/>
    </xf>
    <xf numFmtId="49" fontId="7" fillId="3" borderId="15" xfId="0" applyNumberFormat="1" applyFont="1" applyFill="1" applyBorder="1" applyAlignment="1" applyProtection="1">
      <alignment horizontal="center" vertical="center"/>
      <protection hidden="1"/>
    </xf>
    <xf numFmtId="49" fontId="7" fillId="3" borderId="28" xfId="0" applyNumberFormat="1" applyFont="1" applyFill="1" applyBorder="1" applyAlignment="1" applyProtection="1">
      <alignment horizontal="center" vertical="center"/>
      <protection hidden="1"/>
    </xf>
    <xf numFmtId="49" fontId="8" fillId="0" borderId="8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left" vertical="center"/>
    </xf>
    <xf numFmtId="49" fontId="31" fillId="3" borderId="3" xfId="0" applyNumberFormat="1" applyFont="1" applyFill="1" applyBorder="1" applyAlignment="1" applyProtection="1">
      <alignment horizontal="center" vertical="center"/>
      <protection hidden="1"/>
    </xf>
    <xf numFmtId="49" fontId="31" fillId="3" borderId="30" xfId="0" applyNumberFormat="1" applyFont="1" applyFill="1" applyBorder="1" applyAlignment="1" applyProtection="1">
      <alignment horizontal="center" vertical="center"/>
      <protection hidden="1"/>
    </xf>
    <xf numFmtId="49" fontId="31" fillId="3" borderId="31" xfId="0" applyNumberFormat="1" applyFont="1" applyFill="1" applyBorder="1" applyAlignment="1" applyProtection="1">
      <alignment horizontal="center" vertical="center"/>
      <protection hidden="1"/>
    </xf>
    <xf numFmtId="49" fontId="27" fillId="0" borderId="3" xfId="0" applyNumberFormat="1" applyFont="1" applyBorder="1" applyAlignment="1">
      <alignment horizontal="right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31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left" vertical="center"/>
    </xf>
    <xf numFmtId="49" fontId="27" fillId="3" borderId="3" xfId="0" applyNumberFormat="1" applyFont="1" applyFill="1" applyBorder="1" applyAlignment="1">
      <alignment horizontal="right" vertical="center"/>
    </xf>
    <xf numFmtId="49" fontId="27" fillId="3" borderId="30" xfId="0" applyNumberFormat="1" applyFont="1" applyFill="1" applyBorder="1" applyAlignment="1">
      <alignment horizontal="center" vertical="center"/>
    </xf>
    <xf numFmtId="49" fontId="27" fillId="3" borderId="31" xfId="0" applyNumberFormat="1" applyFont="1" applyFill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27" fillId="0" borderId="3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28" fillId="2" borderId="30" xfId="0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0" fillId="0" borderId="25" xfId="0" applyBorder="1" applyAlignment="1">
      <alignment/>
    </xf>
    <xf numFmtId="0" fontId="8" fillId="0" borderId="0" xfId="0" applyFont="1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25" xfId="0" applyFont="1" applyBorder="1" applyAlignment="1">
      <alignment/>
    </xf>
    <xf numFmtId="49" fontId="27" fillId="0" borderId="37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left" vertical="center"/>
    </xf>
    <xf numFmtId="49" fontId="27" fillId="3" borderId="37" xfId="0" applyNumberFormat="1" applyFont="1" applyFill="1" applyBorder="1" applyAlignment="1">
      <alignment horizontal="right" vertical="center"/>
    </xf>
    <xf numFmtId="49" fontId="27" fillId="3" borderId="27" xfId="0" applyNumberFormat="1" applyFont="1" applyFill="1" applyBorder="1" applyAlignment="1">
      <alignment horizontal="center" vertical="center"/>
    </xf>
    <xf numFmtId="49" fontId="27" fillId="3" borderId="27" xfId="0" applyNumberFormat="1" applyFont="1" applyFill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/>
    </xf>
    <xf numFmtId="0" fontId="5" fillId="4" borderId="39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33" fillId="4" borderId="15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/>
    </xf>
    <xf numFmtId="0" fontId="5" fillId="4" borderId="40" xfId="0" applyFont="1" applyFill="1" applyBorder="1" applyAlignment="1">
      <alignment horizontal="center"/>
    </xf>
    <xf numFmtId="0" fontId="32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14" fillId="0" borderId="41" xfId="0" applyFont="1" applyBorder="1" applyAlignment="1">
      <alignment/>
    </xf>
    <xf numFmtId="0" fontId="32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4" fillId="0" borderId="42" xfId="0" applyFont="1" applyBorder="1" applyAlignment="1">
      <alignment/>
    </xf>
    <xf numFmtId="0" fontId="35" fillId="0" borderId="0" xfId="0" applyFont="1" applyAlignment="1">
      <alignment/>
    </xf>
    <xf numFmtId="0" fontId="34" fillId="2" borderId="25" xfId="0" applyFont="1" applyFill="1" applyBorder="1" applyAlignment="1">
      <alignment horizontal="right"/>
    </xf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5" fillId="2" borderId="0" xfId="0" applyFont="1" applyFill="1" applyBorder="1" applyAlignment="1">
      <alignment horizontal="center"/>
    </xf>
    <xf numFmtId="0" fontId="36" fillId="2" borderId="43" xfId="0" applyFont="1" applyFill="1" applyBorder="1" applyAlignment="1">
      <alignment/>
    </xf>
    <xf numFmtId="0" fontId="32" fillId="2" borderId="2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4" fillId="2" borderId="43" xfId="0" applyFont="1" applyFill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3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4" fillId="0" borderId="31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4" borderId="4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0" fontId="24" fillId="0" borderId="28" xfId="0" applyFont="1" applyBorder="1" applyAlignment="1">
      <alignment vertical="center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4" borderId="45" xfId="0" applyFont="1" applyFill="1" applyBorder="1" applyAlignment="1" applyProtection="1">
      <alignment horizontal="center"/>
      <protection locked="0"/>
    </xf>
    <xf numFmtId="0" fontId="0" fillId="4" borderId="46" xfId="0" applyFont="1" applyFill="1" applyBorder="1" applyAlignment="1" applyProtection="1">
      <alignment horizontal="center"/>
      <protection locked="0"/>
    </xf>
    <xf numFmtId="0" fontId="0" fillId="4" borderId="39" xfId="0" applyFont="1" applyFill="1" applyBorder="1" applyAlignment="1" applyProtection="1">
      <alignment horizontal="center"/>
      <protection locked="0"/>
    </xf>
    <xf numFmtId="0" fontId="0" fillId="4" borderId="33" xfId="0" applyFont="1" applyFill="1" applyBorder="1" applyAlignment="1" applyProtection="1">
      <alignment horizontal="center"/>
      <protection locked="0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8" fillId="4" borderId="46" xfId="0" applyFont="1" applyFill="1" applyBorder="1" applyAlignment="1" applyProtection="1">
      <alignment horizontal="center"/>
      <protection locked="0"/>
    </xf>
    <xf numFmtId="0" fontId="8" fillId="4" borderId="39" xfId="0" applyFont="1" applyFill="1" applyBorder="1" applyAlignment="1" applyProtection="1">
      <alignment horizontal="center"/>
      <protection locked="0"/>
    </xf>
    <xf numFmtId="0" fontId="8" fillId="4" borderId="33" xfId="0" applyFont="1" applyFill="1" applyBorder="1" applyAlignment="1" applyProtection="1">
      <alignment horizontal="center"/>
      <protection locked="0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5" fillId="4" borderId="39" xfId="0" applyFont="1" applyFill="1" applyBorder="1" applyAlignment="1">
      <alignment/>
    </xf>
    <xf numFmtId="0" fontId="5" fillId="4" borderId="5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2" xfId="0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" fillId="0" borderId="5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/>
    </xf>
    <xf numFmtId="0" fontId="15" fillId="0" borderId="29" xfId="0" applyFont="1" applyBorder="1" applyAlignment="1">
      <alignment horizontal="right" vertical="top"/>
    </xf>
    <xf numFmtId="0" fontId="14" fillId="0" borderId="12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 vertical="top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 textRotation="90"/>
    </xf>
    <xf numFmtId="0" fontId="14" fillId="0" borderId="4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5" borderId="22" xfId="0" applyFont="1" applyFill="1" applyBorder="1" applyAlignment="1" applyProtection="1">
      <alignment horizontal="center" vertical="center" textRotation="90" wrapText="1"/>
      <protection/>
    </xf>
    <xf numFmtId="0" fontId="13" fillId="5" borderId="59" xfId="0" applyFont="1" applyFill="1" applyBorder="1" applyAlignment="1" applyProtection="1">
      <alignment horizontal="center" vertical="center" textRotation="90" wrapText="1"/>
      <protection/>
    </xf>
    <xf numFmtId="0" fontId="13" fillId="0" borderId="59" xfId="0" applyFont="1" applyFill="1" applyBorder="1" applyAlignment="1" applyProtection="1">
      <alignment horizontal="center" vertical="center" textRotation="90" wrapText="1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0" xfId="0" applyFont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12" fillId="6" borderId="12" xfId="0" applyFont="1" applyFill="1" applyBorder="1" applyAlignment="1" applyProtection="1">
      <alignment horizontal="center" vertical="center" wrapText="1"/>
      <protection/>
    </xf>
    <xf numFmtId="0" fontId="12" fillId="6" borderId="1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left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4" fillId="5" borderId="30" xfId="0" applyFont="1" applyFill="1" applyBorder="1" applyAlignment="1" applyProtection="1">
      <alignment horizontal="center" vertical="center" wrapText="1"/>
      <protection/>
    </xf>
    <xf numFmtId="0" fontId="4" fillId="5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20" fontId="19" fillId="0" borderId="30" xfId="0" applyNumberFormat="1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8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30" xfId="0" applyFont="1" applyFill="1" applyBorder="1" applyAlignment="1" applyProtection="1">
      <alignment horizontal="center" vertical="center"/>
      <protection locked="0"/>
    </xf>
    <xf numFmtId="0" fontId="23" fillId="5" borderId="31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 textRotation="90" wrapText="1"/>
      <protection/>
    </xf>
    <xf numFmtId="0" fontId="13" fillId="6" borderId="0" xfId="0" applyFont="1" applyFill="1" applyBorder="1" applyAlignment="1" applyProtection="1">
      <alignment horizontal="center" vertical="center" textRotation="90" wrapText="1"/>
      <protection/>
    </xf>
    <xf numFmtId="0" fontId="13" fillId="6" borderId="3" xfId="0" applyFont="1" applyFill="1" applyBorder="1" applyAlignment="1" applyProtection="1">
      <alignment horizontal="center" vertical="center" textRotation="90" wrapText="1"/>
      <protection/>
    </xf>
    <xf numFmtId="0" fontId="13" fillId="6" borderId="30" xfId="0" applyFont="1" applyFill="1" applyBorder="1" applyAlignment="1" applyProtection="1">
      <alignment horizontal="center" vertical="center" textRotation="90" wrapText="1"/>
      <protection/>
    </xf>
    <xf numFmtId="0" fontId="13" fillId="6" borderId="31" xfId="0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2</xdr:row>
      <xdr:rowOff>57150</xdr:rowOff>
    </xdr:from>
    <xdr:to>
      <xdr:col>8</xdr:col>
      <xdr:colOff>238125</xdr:colOff>
      <xdr:row>3</xdr:row>
      <xdr:rowOff>552450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57150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2</xdr:row>
      <xdr:rowOff>0</xdr:rowOff>
    </xdr:from>
    <xdr:to>
      <xdr:col>14</xdr:col>
      <xdr:colOff>257175</xdr:colOff>
      <xdr:row>3</xdr:row>
      <xdr:rowOff>523875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514350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19</xdr:col>
      <xdr:colOff>219075</xdr:colOff>
      <xdr:row>3</xdr:row>
      <xdr:rowOff>533400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5143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7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8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9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40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1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2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3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4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6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7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7" name="TextBox 148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8" name="TextBox 14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9" name="TextBox 150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0" name="TextBox 151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51" name="TextBox 152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2" name="TextBox 153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3" name="TextBox 15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4" name="TextBox 15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7" name="TextBox 148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8" name="TextBox 14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9" name="TextBox 150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0" name="TextBox 151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51" name="TextBox 152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2" name="TextBox 153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3" name="TextBox 15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4" name="TextBox 15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24</xdr:row>
      <xdr:rowOff>9525</xdr:rowOff>
    </xdr:from>
    <xdr:to>
      <xdr:col>108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2400" y="61055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25</xdr:row>
      <xdr:rowOff>0</xdr:rowOff>
    </xdr:from>
    <xdr:to>
      <xdr:col>108</xdr:col>
      <xdr:colOff>0</xdr:colOff>
      <xdr:row>25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2400" y="63436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26</xdr:row>
      <xdr:rowOff>0</xdr:rowOff>
    </xdr:from>
    <xdr:to>
      <xdr:col>108</xdr:col>
      <xdr:colOff>0</xdr:colOff>
      <xdr:row>26</xdr:row>
      <xdr:rowOff>238125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62400" y="6581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27</xdr:row>
      <xdr:rowOff>0</xdr:rowOff>
    </xdr:from>
    <xdr:to>
      <xdr:col>108</xdr:col>
      <xdr:colOff>0</xdr:colOff>
      <xdr:row>27</xdr:row>
      <xdr:rowOff>238125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962400" y="68294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28</xdr:row>
      <xdr:rowOff>0</xdr:rowOff>
    </xdr:from>
    <xdr:to>
      <xdr:col>108</xdr:col>
      <xdr:colOff>0</xdr:colOff>
      <xdr:row>28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62400" y="7067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29</xdr:row>
      <xdr:rowOff>0</xdr:rowOff>
    </xdr:from>
    <xdr:to>
      <xdr:col>108</xdr:col>
      <xdr:colOff>0</xdr:colOff>
      <xdr:row>29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962400" y="73152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30</xdr:row>
      <xdr:rowOff>0</xdr:rowOff>
    </xdr:from>
    <xdr:to>
      <xdr:col>108</xdr:col>
      <xdr:colOff>0</xdr:colOff>
      <xdr:row>30</xdr:row>
      <xdr:rowOff>238125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7553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108</xdr:col>
      <xdr:colOff>0</xdr:colOff>
      <xdr:row>31</xdr:row>
      <xdr:rowOff>238125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962400" y="7800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32</xdr:row>
      <xdr:rowOff>0</xdr:rowOff>
    </xdr:from>
    <xdr:to>
      <xdr:col>108</xdr:col>
      <xdr:colOff>0</xdr:colOff>
      <xdr:row>32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8039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0</xdr:rowOff>
    </xdr:from>
    <xdr:to>
      <xdr:col>118</xdr:col>
      <xdr:colOff>0</xdr:colOff>
      <xdr:row>24</xdr:row>
      <xdr:rowOff>238125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43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24</xdr:row>
      <xdr:rowOff>238125</xdr:rowOff>
    </xdr:from>
    <xdr:to>
      <xdr:col>118</xdr:col>
      <xdr:colOff>0</xdr:colOff>
      <xdr:row>25</xdr:row>
      <xdr:rowOff>228600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343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25</xdr:row>
      <xdr:rowOff>238125</xdr:rowOff>
    </xdr:from>
    <xdr:to>
      <xdr:col>118</xdr:col>
      <xdr:colOff>0</xdr:colOff>
      <xdr:row>26</xdr:row>
      <xdr:rowOff>228600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43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26</xdr:row>
      <xdr:rowOff>238125</xdr:rowOff>
    </xdr:from>
    <xdr:to>
      <xdr:col>118</xdr:col>
      <xdr:colOff>0</xdr:colOff>
      <xdr:row>27</xdr:row>
      <xdr:rowOff>228600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343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27</xdr:row>
      <xdr:rowOff>238125</xdr:rowOff>
    </xdr:from>
    <xdr:to>
      <xdr:col>118</xdr:col>
      <xdr:colOff>0</xdr:colOff>
      <xdr:row>28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43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28</xdr:row>
      <xdr:rowOff>238125</xdr:rowOff>
    </xdr:from>
    <xdr:to>
      <xdr:col>118</xdr:col>
      <xdr:colOff>0</xdr:colOff>
      <xdr:row>29</xdr:row>
      <xdr:rowOff>228600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343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29</xdr:row>
      <xdr:rowOff>238125</xdr:rowOff>
    </xdr:from>
    <xdr:to>
      <xdr:col>118</xdr:col>
      <xdr:colOff>0</xdr:colOff>
      <xdr:row>30</xdr:row>
      <xdr:rowOff>228600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43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30</xdr:row>
      <xdr:rowOff>238125</xdr:rowOff>
    </xdr:from>
    <xdr:to>
      <xdr:col>118</xdr:col>
      <xdr:colOff>0</xdr:colOff>
      <xdr:row>31</xdr:row>
      <xdr:rowOff>228600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43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31</xdr:row>
      <xdr:rowOff>238125</xdr:rowOff>
    </xdr:from>
    <xdr:to>
      <xdr:col>118</xdr:col>
      <xdr:colOff>0</xdr:colOff>
      <xdr:row>32</xdr:row>
      <xdr:rowOff>228600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343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0</xdr:rowOff>
    </xdr:from>
    <xdr:to>
      <xdr:col>128</xdr:col>
      <xdr:colOff>0</xdr:colOff>
      <xdr:row>24</xdr:row>
      <xdr:rowOff>238125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724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24</xdr:row>
      <xdr:rowOff>238125</xdr:rowOff>
    </xdr:from>
    <xdr:to>
      <xdr:col>128</xdr:col>
      <xdr:colOff>0</xdr:colOff>
      <xdr:row>25</xdr:row>
      <xdr:rowOff>228600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724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25</xdr:row>
      <xdr:rowOff>238125</xdr:rowOff>
    </xdr:from>
    <xdr:to>
      <xdr:col>128</xdr:col>
      <xdr:colOff>0</xdr:colOff>
      <xdr:row>26</xdr:row>
      <xdr:rowOff>228600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24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26</xdr:row>
      <xdr:rowOff>238125</xdr:rowOff>
    </xdr:from>
    <xdr:to>
      <xdr:col>128</xdr:col>
      <xdr:colOff>0</xdr:colOff>
      <xdr:row>27</xdr:row>
      <xdr:rowOff>228600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24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27</xdr:row>
      <xdr:rowOff>238125</xdr:rowOff>
    </xdr:from>
    <xdr:to>
      <xdr:col>128</xdr:col>
      <xdr:colOff>0</xdr:colOff>
      <xdr:row>28</xdr:row>
      <xdr:rowOff>228600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24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28</xdr:row>
      <xdr:rowOff>238125</xdr:rowOff>
    </xdr:from>
    <xdr:to>
      <xdr:col>128</xdr:col>
      <xdr:colOff>0</xdr:colOff>
      <xdr:row>29</xdr:row>
      <xdr:rowOff>228600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724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29</xdr:row>
      <xdr:rowOff>238125</xdr:rowOff>
    </xdr:from>
    <xdr:to>
      <xdr:col>128</xdr:col>
      <xdr:colOff>0</xdr:colOff>
      <xdr:row>30</xdr:row>
      <xdr:rowOff>228600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24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30</xdr:row>
      <xdr:rowOff>238125</xdr:rowOff>
    </xdr:from>
    <xdr:to>
      <xdr:col>128</xdr:col>
      <xdr:colOff>0</xdr:colOff>
      <xdr:row>31</xdr:row>
      <xdr:rowOff>228600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24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31</xdr:row>
      <xdr:rowOff>238125</xdr:rowOff>
    </xdr:from>
    <xdr:to>
      <xdr:col>128</xdr:col>
      <xdr:colOff>0</xdr:colOff>
      <xdr:row>32</xdr:row>
      <xdr:rowOff>228600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24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0</xdr:rowOff>
    </xdr:from>
    <xdr:to>
      <xdr:col>138</xdr:col>
      <xdr:colOff>0</xdr:colOff>
      <xdr:row>24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05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24</xdr:row>
      <xdr:rowOff>238125</xdr:rowOff>
    </xdr:from>
    <xdr:to>
      <xdr:col>138</xdr:col>
      <xdr:colOff>0</xdr:colOff>
      <xdr:row>25</xdr:row>
      <xdr:rowOff>228600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105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25</xdr:row>
      <xdr:rowOff>238125</xdr:rowOff>
    </xdr:from>
    <xdr:to>
      <xdr:col>138</xdr:col>
      <xdr:colOff>0</xdr:colOff>
      <xdr:row>26</xdr:row>
      <xdr:rowOff>228600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05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26</xdr:row>
      <xdr:rowOff>238125</xdr:rowOff>
    </xdr:from>
    <xdr:to>
      <xdr:col>138</xdr:col>
      <xdr:colOff>0</xdr:colOff>
      <xdr:row>27</xdr:row>
      <xdr:rowOff>228600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05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27</xdr:row>
      <xdr:rowOff>238125</xdr:rowOff>
    </xdr:from>
    <xdr:to>
      <xdr:col>138</xdr:col>
      <xdr:colOff>0</xdr:colOff>
      <xdr:row>28</xdr:row>
      <xdr:rowOff>228600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05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28</xdr:row>
      <xdr:rowOff>238125</xdr:rowOff>
    </xdr:from>
    <xdr:to>
      <xdr:col>138</xdr:col>
      <xdr:colOff>0</xdr:colOff>
      <xdr:row>29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05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29</xdr:row>
      <xdr:rowOff>238125</xdr:rowOff>
    </xdr:from>
    <xdr:to>
      <xdr:col>138</xdr:col>
      <xdr:colOff>0</xdr:colOff>
      <xdr:row>30</xdr:row>
      <xdr:rowOff>228600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05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30</xdr:row>
      <xdr:rowOff>238125</xdr:rowOff>
    </xdr:from>
    <xdr:to>
      <xdr:col>138</xdr:col>
      <xdr:colOff>0</xdr:colOff>
      <xdr:row>31</xdr:row>
      <xdr:rowOff>228600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105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31</xdr:row>
      <xdr:rowOff>238125</xdr:rowOff>
    </xdr:from>
    <xdr:to>
      <xdr:col>138</xdr:col>
      <xdr:colOff>0</xdr:colOff>
      <xdr:row>32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05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0</xdr:rowOff>
    </xdr:from>
    <xdr:to>
      <xdr:col>148</xdr:col>
      <xdr:colOff>0</xdr:colOff>
      <xdr:row>24</xdr:row>
      <xdr:rowOff>238125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486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24</xdr:row>
      <xdr:rowOff>238125</xdr:rowOff>
    </xdr:from>
    <xdr:to>
      <xdr:col>148</xdr:col>
      <xdr:colOff>0</xdr:colOff>
      <xdr:row>25</xdr:row>
      <xdr:rowOff>228600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486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25</xdr:row>
      <xdr:rowOff>238125</xdr:rowOff>
    </xdr:from>
    <xdr:to>
      <xdr:col>148</xdr:col>
      <xdr:colOff>0</xdr:colOff>
      <xdr:row>26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486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26</xdr:row>
      <xdr:rowOff>238125</xdr:rowOff>
    </xdr:from>
    <xdr:to>
      <xdr:col>148</xdr:col>
      <xdr:colOff>0</xdr:colOff>
      <xdr:row>27</xdr:row>
      <xdr:rowOff>228600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486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27</xdr:row>
      <xdr:rowOff>238125</xdr:rowOff>
    </xdr:from>
    <xdr:to>
      <xdr:col>148</xdr:col>
      <xdr:colOff>0</xdr:colOff>
      <xdr:row>28</xdr:row>
      <xdr:rowOff>228600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86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28</xdr:row>
      <xdr:rowOff>238125</xdr:rowOff>
    </xdr:from>
    <xdr:to>
      <xdr:col>148</xdr:col>
      <xdr:colOff>0</xdr:colOff>
      <xdr:row>29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486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29</xdr:row>
      <xdr:rowOff>238125</xdr:rowOff>
    </xdr:from>
    <xdr:to>
      <xdr:col>148</xdr:col>
      <xdr:colOff>0</xdr:colOff>
      <xdr:row>30</xdr:row>
      <xdr:rowOff>228600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30</xdr:row>
      <xdr:rowOff>238125</xdr:rowOff>
    </xdr:from>
    <xdr:to>
      <xdr:col>148</xdr:col>
      <xdr:colOff>0</xdr:colOff>
      <xdr:row>31</xdr:row>
      <xdr:rowOff>228600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31</xdr:row>
      <xdr:rowOff>238125</xdr:rowOff>
    </xdr:from>
    <xdr:to>
      <xdr:col>148</xdr:col>
      <xdr:colOff>0</xdr:colOff>
      <xdr:row>32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486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0</xdr:rowOff>
    </xdr:from>
    <xdr:to>
      <xdr:col>158</xdr:col>
      <xdr:colOff>0</xdr:colOff>
      <xdr:row>24</xdr:row>
      <xdr:rowOff>238125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67400" y="60960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24</xdr:row>
      <xdr:rowOff>238125</xdr:rowOff>
    </xdr:from>
    <xdr:to>
      <xdr:col>158</xdr:col>
      <xdr:colOff>0</xdr:colOff>
      <xdr:row>25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867400" y="63341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25</xdr:row>
      <xdr:rowOff>238125</xdr:rowOff>
    </xdr:from>
    <xdr:to>
      <xdr:col>158</xdr:col>
      <xdr:colOff>0</xdr:colOff>
      <xdr:row>26</xdr:row>
      <xdr:rowOff>228600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867400" y="658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26</xdr:row>
      <xdr:rowOff>238125</xdr:rowOff>
    </xdr:from>
    <xdr:to>
      <xdr:col>158</xdr:col>
      <xdr:colOff>0</xdr:colOff>
      <xdr:row>27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867400" y="6819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27</xdr:row>
      <xdr:rowOff>238125</xdr:rowOff>
    </xdr:from>
    <xdr:to>
      <xdr:col>158</xdr:col>
      <xdr:colOff>0</xdr:colOff>
      <xdr:row>28</xdr:row>
      <xdr:rowOff>228600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867400" y="70675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28</xdr:row>
      <xdr:rowOff>238125</xdr:rowOff>
    </xdr:from>
    <xdr:to>
      <xdr:col>158</xdr:col>
      <xdr:colOff>0</xdr:colOff>
      <xdr:row>29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867400" y="7305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29</xdr:row>
      <xdr:rowOff>238125</xdr:rowOff>
    </xdr:from>
    <xdr:to>
      <xdr:col>158</xdr:col>
      <xdr:colOff>0</xdr:colOff>
      <xdr:row>30</xdr:row>
      <xdr:rowOff>228600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867400" y="75533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30</xdr:row>
      <xdr:rowOff>238125</xdr:rowOff>
    </xdr:from>
    <xdr:to>
      <xdr:col>158</xdr:col>
      <xdr:colOff>0</xdr:colOff>
      <xdr:row>31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867400" y="7791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31</xdr:row>
      <xdr:rowOff>238125</xdr:rowOff>
    </xdr:from>
    <xdr:to>
      <xdr:col>158</xdr:col>
      <xdr:colOff>0</xdr:colOff>
      <xdr:row>32</xdr:row>
      <xdr:rowOff>228600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867400" y="80391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0</xdr:rowOff>
    </xdr:from>
    <xdr:to>
      <xdr:col>118</xdr:col>
      <xdr:colOff>0</xdr:colOff>
      <xdr:row>17</xdr:row>
      <xdr:rowOff>238125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343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17</xdr:row>
      <xdr:rowOff>238125</xdr:rowOff>
    </xdr:from>
    <xdr:to>
      <xdr:col>118</xdr:col>
      <xdr:colOff>0</xdr:colOff>
      <xdr:row>18</xdr:row>
      <xdr:rowOff>228600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343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18</xdr:row>
      <xdr:rowOff>238125</xdr:rowOff>
    </xdr:from>
    <xdr:to>
      <xdr:col>118</xdr:col>
      <xdr:colOff>0</xdr:colOff>
      <xdr:row>19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343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19</xdr:row>
      <xdr:rowOff>238125</xdr:rowOff>
    </xdr:from>
    <xdr:to>
      <xdr:col>118</xdr:col>
      <xdr:colOff>0</xdr:colOff>
      <xdr:row>20</xdr:row>
      <xdr:rowOff>228600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43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20</xdr:row>
      <xdr:rowOff>238125</xdr:rowOff>
    </xdr:from>
    <xdr:to>
      <xdr:col>118</xdr:col>
      <xdr:colOff>0</xdr:colOff>
      <xdr:row>21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343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21</xdr:row>
      <xdr:rowOff>238125</xdr:rowOff>
    </xdr:from>
    <xdr:to>
      <xdr:col>118</xdr:col>
      <xdr:colOff>0</xdr:colOff>
      <xdr:row>22</xdr:row>
      <xdr:rowOff>228600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343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114</xdr:col>
      <xdr:colOff>0</xdr:colOff>
      <xdr:row>22</xdr:row>
      <xdr:rowOff>238125</xdr:rowOff>
    </xdr:from>
    <xdr:to>
      <xdr:col>118</xdr:col>
      <xdr:colOff>0</xdr:colOff>
      <xdr:row>23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343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128</xdr:col>
      <xdr:colOff>0</xdr:colOff>
      <xdr:row>17</xdr:row>
      <xdr:rowOff>238125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24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17</xdr:row>
      <xdr:rowOff>238125</xdr:rowOff>
    </xdr:from>
    <xdr:to>
      <xdr:col>128</xdr:col>
      <xdr:colOff>0</xdr:colOff>
      <xdr:row>18</xdr:row>
      <xdr:rowOff>228600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24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18</xdr:row>
      <xdr:rowOff>238125</xdr:rowOff>
    </xdr:from>
    <xdr:to>
      <xdr:col>128</xdr:col>
      <xdr:colOff>0</xdr:colOff>
      <xdr:row>19</xdr:row>
      <xdr:rowOff>228600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24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19</xdr:row>
      <xdr:rowOff>238125</xdr:rowOff>
    </xdr:from>
    <xdr:to>
      <xdr:col>128</xdr:col>
      <xdr:colOff>0</xdr:colOff>
      <xdr:row>20</xdr:row>
      <xdr:rowOff>228600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24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20</xdr:row>
      <xdr:rowOff>238125</xdr:rowOff>
    </xdr:from>
    <xdr:to>
      <xdr:col>128</xdr:col>
      <xdr:colOff>0</xdr:colOff>
      <xdr:row>21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724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21</xdr:row>
      <xdr:rowOff>238125</xdr:rowOff>
    </xdr:from>
    <xdr:to>
      <xdr:col>128</xdr:col>
      <xdr:colOff>0</xdr:colOff>
      <xdr:row>22</xdr:row>
      <xdr:rowOff>228600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724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124</xdr:col>
      <xdr:colOff>0</xdr:colOff>
      <xdr:row>22</xdr:row>
      <xdr:rowOff>238125</xdr:rowOff>
    </xdr:from>
    <xdr:to>
      <xdr:col>128</xdr:col>
      <xdr:colOff>0</xdr:colOff>
      <xdr:row>23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724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0</xdr:rowOff>
    </xdr:from>
    <xdr:to>
      <xdr:col>138</xdr:col>
      <xdr:colOff>0</xdr:colOff>
      <xdr:row>17</xdr:row>
      <xdr:rowOff>238125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05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17</xdr:row>
      <xdr:rowOff>238125</xdr:rowOff>
    </xdr:from>
    <xdr:to>
      <xdr:col>138</xdr:col>
      <xdr:colOff>0</xdr:colOff>
      <xdr:row>18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105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18</xdr:row>
      <xdr:rowOff>238125</xdr:rowOff>
    </xdr:from>
    <xdr:to>
      <xdr:col>138</xdr:col>
      <xdr:colOff>0</xdr:colOff>
      <xdr:row>19</xdr:row>
      <xdr:rowOff>228600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05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19</xdr:row>
      <xdr:rowOff>238125</xdr:rowOff>
    </xdr:from>
    <xdr:to>
      <xdr:col>138</xdr:col>
      <xdr:colOff>0</xdr:colOff>
      <xdr:row>20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05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20</xdr:row>
      <xdr:rowOff>238125</xdr:rowOff>
    </xdr:from>
    <xdr:to>
      <xdr:col>138</xdr:col>
      <xdr:colOff>0</xdr:colOff>
      <xdr:row>21</xdr:row>
      <xdr:rowOff>228600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05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21</xdr:row>
      <xdr:rowOff>238125</xdr:rowOff>
    </xdr:from>
    <xdr:to>
      <xdr:col>138</xdr:col>
      <xdr:colOff>0</xdr:colOff>
      <xdr:row>22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05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134</xdr:col>
      <xdr:colOff>0</xdr:colOff>
      <xdr:row>22</xdr:row>
      <xdr:rowOff>238125</xdr:rowOff>
    </xdr:from>
    <xdr:to>
      <xdr:col>138</xdr:col>
      <xdr:colOff>0</xdr:colOff>
      <xdr:row>23</xdr:row>
      <xdr:rowOff>228600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05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0</xdr:rowOff>
    </xdr:from>
    <xdr:to>
      <xdr:col>148</xdr:col>
      <xdr:colOff>0</xdr:colOff>
      <xdr:row>17</xdr:row>
      <xdr:rowOff>238125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17</xdr:row>
      <xdr:rowOff>238125</xdr:rowOff>
    </xdr:from>
    <xdr:to>
      <xdr:col>148</xdr:col>
      <xdr:colOff>0</xdr:colOff>
      <xdr:row>18</xdr:row>
      <xdr:rowOff>228600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18</xdr:row>
      <xdr:rowOff>238125</xdr:rowOff>
    </xdr:from>
    <xdr:to>
      <xdr:col>148</xdr:col>
      <xdr:colOff>0</xdr:colOff>
      <xdr:row>19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19</xdr:row>
      <xdr:rowOff>238125</xdr:rowOff>
    </xdr:from>
    <xdr:to>
      <xdr:col>148</xdr:col>
      <xdr:colOff>0</xdr:colOff>
      <xdr:row>20</xdr:row>
      <xdr:rowOff>228600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486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20</xdr:row>
      <xdr:rowOff>238125</xdr:rowOff>
    </xdr:from>
    <xdr:to>
      <xdr:col>148</xdr:col>
      <xdr:colOff>0</xdr:colOff>
      <xdr:row>21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486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21</xdr:row>
      <xdr:rowOff>238125</xdr:rowOff>
    </xdr:from>
    <xdr:to>
      <xdr:col>148</xdr:col>
      <xdr:colOff>0</xdr:colOff>
      <xdr:row>22</xdr:row>
      <xdr:rowOff>228600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486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144</xdr:col>
      <xdr:colOff>0</xdr:colOff>
      <xdr:row>22</xdr:row>
      <xdr:rowOff>238125</xdr:rowOff>
    </xdr:from>
    <xdr:to>
      <xdr:col>148</xdr:col>
      <xdr:colOff>0</xdr:colOff>
      <xdr:row>23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486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0</xdr:rowOff>
    </xdr:from>
    <xdr:to>
      <xdr:col>158</xdr:col>
      <xdr:colOff>0</xdr:colOff>
      <xdr:row>17</xdr:row>
      <xdr:rowOff>238125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867400" y="44005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17</xdr:row>
      <xdr:rowOff>238125</xdr:rowOff>
    </xdr:from>
    <xdr:to>
      <xdr:col>158</xdr:col>
      <xdr:colOff>0</xdr:colOff>
      <xdr:row>18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867400" y="4638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18</xdr:row>
      <xdr:rowOff>238125</xdr:rowOff>
    </xdr:from>
    <xdr:to>
      <xdr:col>158</xdr:col>
      <xdr:colOff>0</xdr:colOff>
      <xdr:row>19</xdr:row>
      <xdr:rowOff>228600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867400" y="48768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19</xdr:row>
      <xdr:rowOff>238125</xdr:rowOff>
    </xdr:from>
    <xdr:to>
      <xdr:col>158</xdr:col>
      <xdr:colOff>0</xdr:colOff>
      <xdr:row>20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867400" y="5124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20</xdr:row>
      <xdr:rowOff>238125</xdr:rowOff>
    </xdr:from>
    <xdr:to>
      <xdr:col>158</xdr:col>
      <xdr:colOff>0</xdr:colOff>
      <xdr:row>21</xdr:row>
      <xdr:rowOff>228600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867400" y="5362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21</xdr:row>
      <xdr:rowOff>238125</xdr:rowOff>
    </xdr:from>
    <xdr:to>
      <xdr:col>158</xdr:col>
      <xdr:colOff>0</xdr:colOff>
      <xdr:row>22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867400" y="56102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154</xdr:col>
      <xdr:colOff>0</xdr:colOff>
      <xdr:row>22</xdr:row>
      <xdr:rowOff>238125</xdr:rowOff>
    </xdr:from>
    <xdr:to>
      <xdr:col>158</xdr:col>
      <xdr:colOff>0</xdr:colOff>
      <xdr:row>23</xdr:row>
      <xdr:rowOff>228600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5867400" y="58483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17</xdr:row>
      <xdr:rowOff>9525</xdr:rowOff>
    </xdr:from>
    <xdr:to>
      <xdr:col>108</xdr:col>
      <xdr:colOff>0</xdr:colOff>
      <xdr:row>18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962400" y="44100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18</xdr:row>
      <xdr:rowOff>0</xdr:rowOff>
    </xdr:from>
    <xdr:to>
      <xdr:col>108</xdr:col>
      <xdr:colOff>0</xdr:colOff>
      <xdr:row>18</xdr:row>
      <xdr:rowOff>238125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3962400" y="46386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19</xdr:row>
      <xdr:rowOff>0</xdr:rowOff>
    </xdr:from>
    <xdr:to>
      <xdr:col>108</xdr:col>
      <xdr:colOff>0</xdr:colOff>
      <xdr:row>19</xdr:row>
      <xdr:rowOff>238125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3962400" y="48863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108</xdr:col>
      <xdr:colOff>0</xdr:colOff>
      <xdr:row>20</xdr:row>
      <xdr:rowOff>238125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3962400" y="51244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21</xdr:row>
      <xdr:rowOff>0</xdr:rowOff>
    </xdr:from>
    <xdr:to>
      <xdr:col>108</xdr:col>
      <xdr:colOff>0</xdr:colOff>
      <xdr:row>21</xdr:row>
      <xdr:rowOff>238125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3962400" y="5372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108</xdr:col>
      <xdr:colOff>0</xdr:colOff>
      <xdr:row>22</xdr:row>
      <xdr:rowOff>238125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3962400" y="561022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104</xdr:col>
      <xdr:colOff>0</xdr:colOff>
      <xdr:row>23</xdr:row>
      <xdr:rowOff>0</xdr:rowOff>
    </xdr:from>
    <xdr:to>
      <xdr:col>108</xdr:col>
      <xdr:colOff>0</xdr:colOff>
      <xdr:row>23</xdr:row>
      <xdr:rowOff>238125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962400" y="58578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164</xdr:col>
      <xdr:colOff>0</xdr:colOff>
      <xdr:row>17</xdr:row>
      <xdr:rowOff>0</xdr:rowOff>
    </xdr:from>
    <xdr:to>
      <xdr:col>167</xdr:col>
      <xdr:colOff>0</xdr:colOff>
      <xdr:row>18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248400" y="44005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18</xdr:row>
      <xdr:rowOff>0</xdr:rowOff>
    </xdr:from>
    <xdr:to>
      <xdr:col>167</xdr:col>
      <xdr:colOff>0</xdr:colOff>
      <xdr:row>19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248400" y="46386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19</xdr:row>
      <xdr:rowOff>0</xdr:rowOff>
    </xdr:from>
    <xdr:to>
      <xdr:col>167</xdr:col>
      <xdr:colOff>0</xdr:colOff>
      <xdr:row>20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248400" y="48863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20</xdr:row>
      <xdr:rowOff>0</xdr:rowOff>
    </xdr:from>
    <xdr:to>
      <xdr:col>167</xdr:col>
      <xdr:colOff>0</xdr:colOff>
      <xdr:row>21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248400" y="51244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21</xdr:row>
      <xdr:rowOff>0</xdr:rowOff>
    </xdr:from>
    <xdr:to>
      <xdr:col>167</xdr:col>
      <xdr:colOff>0</xdr:colOff>
      <xdr:row>22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248400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22</xdr:row>
      <xdr:rowOff>0</xdr:rowOff>
    </xdr:from>
    <xdr:to>
      <xdr:col>167</xdr:col>
      <xdr:colOff>0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248400" y="56102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23</xdr:row>
      <xdr:rowOff>0</xdr:rowOff>
    </xdr:from>
    <xdr:to>
      <xdr:col>167</xdr:col>
      <xdr:colOff>0</xdr:colOff>
      <xdr:row>24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248400" y="58578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24</xdr:row>
      <xdr:rowOff>0</xdr:rowOff>
    </xdr:from>
    <xdr:to>
      <xdr:col>167</xdr:col>
      <xdr:colOff>0</xdr:colOff>
      <xdr:row>25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248400" y="60960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25</xdr:row>
      <xdr:rowOff>0</xdr:rowOff>
    </xdr:from>
    <xdr:to>
      <xdr:col>167</xdr:col>
      <xdr:colOff>0</xdr:colOff>
      <xdr:row>26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248400" y="63436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26</xdr:row>
      <xdr:rowOff>0</xdr:rowOff>
    </xdr:from>
    <xdr:to>
      <xdr:col>167</xdr:col>
      <xdr:colOff>0</xdr:colOff>
      <xdr:row>27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248400" y="65817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27</xdr:row>
      <xdr:rowOff>0</xdr:rowOff>
    </xdr:from>
    <xdr:to>
      <xdr:col>167</xdr:col>
      <xdr:colOff>0</xdr:colOff>
      <xdr:row>28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248400" y="6829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28</xdr:row>
      <xdr:rowOff>0</xdr:rowOff>
    </xdr:from>
    <xdr:to>
      <xdr:col>167</xdr:col>
      <xdr:colOff>0</xdr:colOff>
      <xdr:row>29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248400" y="706755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29</xdr:row>
      <xdr:rowOff>0</xdr:rowOff>
    </xdr:from>
    <xdr:to>
      <xdr:col>167</xdr:col>
      <xdr:colOff>0</xdr:colOff>
      <xdr:row>30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248400" y="7315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30</xdr:row>
      <xdr:rowOff>0</xdr:rowOff>
    </xdr:from>
    <xdr:to>
      <xdr:col>167</xdr:col>
      <xdr:colOff>0</xdr:colOff>
      <xdr:row>31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248400" y="75533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31</xdr:row>
      <xdr:rowOff>0</xdr:rowOff>
    </xdr:from>
    <xdr:to>
      <xdr:col>167</xdr:col>
      <xdr:colOff>0</xdr:colOff>
      <xdr:row>32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248400" y="78009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32</xdr:row>
      <xdr:rowOff>0</xdr:rowOff>
    </xdr:from>
    <xdr:to>
      <xdr:col>167</xdr:col>
      <xdr:colOff>0</xdr:colOff>
      <xdr:row>33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248400" y="80391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153</xdr:col>
      <xdr:colOff>0</xdr:colOff>
      <xdr:row>35</xdr:row>
      <xdr:rowOff>0</xdr:rowOff>
    </xdr:from>
    <xdr:to>
      <xdr:col>156</xdr:col>
      <xdr:colOff>0</xdr:colOff>
      <xdr:row>36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8293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6</xdr:row>
      <xdr:rowOff>0</xdr:rowOff>
    </xdr:from>
    <xdr:to>
      <xdr:col>167</xdr:col>
      <xdr:colOff>0</xdr:colOff>
      <xdr:row>7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248400" y="16192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7</xdr:row>
      <xdr:rowOff>0</xdr:rowOff>
    </xdr:from>
    <xdr:to>
      <xdr:col>167</xdr:col>
      <xdr:colOff>0</xdr:colOff>
      <xdr:row>8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248400" y="1857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248400" y="208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9</xdr:row>
      <xdr:rowOff>0</xdr:rowOff>
    </xdr:from>
    <xdr:to>
      <xdr:col>167</xdr:col>
      <xdr:colOff>0</xdr:colOff>
      <xdr:row>10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248400" y="231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10</xdr:row>
      <xdr:rowOff>0</xdr:rowOff>
    </xdr:from>
    <xdr:to>
      <xdr:col>167</xdr:col>
      <xdr:colOff>0</xdr:colOff>
      <xdr:row>11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248400" y="2543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11</xdr:row>
      <xdr:rowOff>0</xdr:rowOff>
    </xdr:from>
    <xdr:to>
      <xdr:col>167</xdr:col>
      <xdr:colOff>0</xdr:colOff>
      <xdr:row>12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248400" y="27717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86</xdr:col>
      <xdr:colOff>0</xdr:colOff>
      <xdr:row>7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3124200" y="161925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86</xdr:col>
      <xdr:colOff>0</xdr:colOff>
      <xdr:row>8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124200" y="1857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86</xdr:col>
      <xdr:colOff>0</xdr:colOff>
      <xdr:row>9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3124200" y="2085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9</xdr:row>
      <xdr:rowOff>0</xdr:rowOff>
    </xdr:from>
    <xdr:to>
      <xdr:col>86</xdr:col>
      <xdr:colOff>0</xdr:colOff>
      <xdr:row>10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3124200" y="2314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10</xdr:row>
      <xdr:rowOff>0</xdr:rowOff>
    </xdr:from>
    <xdr:to>
      <xdr:col>86</xdr:col>
      <xdr:colOff>0</xdr:colOff>
      <xdr:row>11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3124200" y="25431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86</xdr:col>
      <xdr:colOff>0</xdr:colOff>
      <xdr:row>12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3124200" y="27717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12</xdr:row>
      <xdr:rowOff>0</xdr:rowOff>
    </xdr:from>
    <xdr:to>
      <xdr:col>167</xdr:col>
      <xdr:colOff>0</xdr:colOff>
      <xdr:row>13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248400" y="3000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13</xdr:row>
      <xdr:rowOff>0</xdr:rowOff>
    </xdr:from>
    <xdr:to>
      <xdr:col>167</xdr:col>
      <xdr:colOff>0</xdr:colOff>
      <xdr:row>14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248400" y="3228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14</xdr:row>
      <xdr:rowOff>0</xdr:rowOff>
    </xdr:from>
    <xdr:to>
      <xdr:col>167</xdr:col>
      <xdr:colOff>0</xdr:colOff>
      <xdr:row>15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248400" y="3457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12</xdr:row>
      <xdr:rowOff>0</xdr:rowOff>
    </xdr:from>
    <xdr:to>
      <xdr:col>86</xdr:col>
      <xdr:colOff>0</xdr:colOff>
      <xdr:row>13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3124200" y="30003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13</xdr:row>
      <xdr:rowOff>0</xdr:rowOff>
    </xdr:from>
    <xdr:to>
      <xdr:col>86</xdr:col>
      <xdr:colOff>0</xdr:colOff>
      <xdr:row>14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312420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86</xdr:col>
      <xdr:colOff>0</xdr:colOff>
      <xdr:row>15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3124200" y="345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164</xdr:col>
      <xdr:colOff>0</xdr:colOff>
      <xdr:row>35</xdr:row>
      <xdr:rowOff>0</xdr:rowOff>
    </xdr:from>
    <xdr:to>
      <xdr:col>167</xdr:col>
      <xdr:colOff>0</xdr:colOff>
      <xdr:row>36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248400" y="859155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43</xdr:col>
      <xdr:colOff>0</xdr:colOff>
      <xdr:row>13</xdr:row>
      <xdr:rowOff>19050</xdr:rowOff>
    </xdr:from>
    <xdr:to>
      <xdr:col>47</xdr:col>
      <xdr:colOff>0</xdr:colOff>
      <xdr:row>13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16383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43</xdr:col>
      <xdr:colOff>0</xdr:colOff>
      <xdr:row>12</xdr:row>
      <xdr:rowOff>19050</xdr:rowOff>
    </xdr:from>
    <xdr:to>
      <xdr:col>47</xdr:col>
      <xdr:colOff>0</xdr:colOff>
      <xdr:row>12</xdr:row>
      <xdr:rowOff>219075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16383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13</xdr:row>
      <xdr:rowOff>19050</xdr:rowOff>
    </xdr:from>
    <xdr:to>
      <xdr:col>130</xdr:col>
      <xdr:colOff>0</xdr:colOff>
      <xdr:row>13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4800600" y="32480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126</xdr:col>
      <xdr:colOff>0</xdr:colOff>
      <xdr:row>12</xdr:row>
      <xdr:rowOff>19050</xdr:rowOff>
    </xdr:from>
    <xdr:to>
      <xdr:col>130</xdr:col>
      <xdr:colOff>0</xdr:colOff>
      <xdr:row>12</xdr:row>
      <xdr:rowOff>219075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4800600" y="3019425"/>
          <a:ext cx="152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0" y="80391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26</xdr:col>
      <xdr:colOff>0</xdr:colOff>
      <xdr:row>2</xdr:row>
      <xdr:rowOff>19050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7" name="TextBox 148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85</xdr:col>
      <xdr:colOff>19050</xdr:colOff>
      <xdr:row>0</xdr:row>
      <xdr:rowOff>19050</xdr:rowOff>
    </xdr:from>
    <xdr:to>
      <xdr:col>108</xdr:col>
      <xdr:colOff>0</xdr:colOff>
      <xdr:row>0</xdr:row>
      <xdr:rowOff>142875</xdr:rowOff>
    </xdr:to>
    <xdr:sp>
      <xdr:nvSpPr>
        <xdr:cNvPr id="148" name="TextBox 149"/>
        <xdr:cNvSpPr txBox="1">
          <a:spLocks noChangeArrowheads="1"/>
        </xdr:cNvSpPr>
      </xdr:nvSpPr>
      <xdr:spPr>
        <a:xfrm>
          <a:off x="3257550" y="19050"/>
          <a:ext cx="8572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Spielklasse/Gruppe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49" name="TextBox 150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0" name="TextBox 151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151</xdr:col>
      <xdr:colOff>19050</xdr:colOff>
      <xdr:row>1</xdr:row>
      <xdr:rowOff>19050</xdr:rowOff>
    </xdr:from>
    <xdr:to>
      <xdr:col>164</xdr:col>
      <xdr:colOff>19050</xdr:colOff>
      <xdr:row>1</xdr:row>
      <xdr:rowOff>142875</xdr:rowOff>
    </xdr:to>
    <xdr:sp>
      <xdr:nvSpPr>
        <xdr:cNvPr id="151" name="TextBox 152"/>
        <xdr:cNvSpPr txBox="1">
          <a:spLocks noChangeArrowheads="1"/>
        </xdr:cNvSpPr>
      </xdr:nvSpPr>
      <xdr:spPr>
        <a:xfrm>
          <a:off x="5772150" y="333375"/>
          <a:ext cx="4953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Datum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2" name="TextBox 153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3" name="TextBox 154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  <xdr:twoCellAnchor>
    <xdr:from>
      <xdr:col>85</xdr:col>
      <xdr:colOff>19050</xdr:colOff>
      <xdr:row>1</xdr:row>
      <xdr:rowOff>19050</xdr:rowOff>
    </xdr:from>
    <xdr:to>
      <xdr:col>102</xdr:col>
      <xdr:colOff>19050</xdr:colOff>
      <xdr:row>1</xdr:row>
      <xdr:rowOff>142875</xdr:rowOff>
    </xdr:to>
    <xdr:sp>
      <xdr:nvSpPr>
        <xdr:cNvPr id="154" name="TextBox 155"/>
        <xdr:cNvSpPr txBox="1">
          <a:spLocks noChangeArrowheads="1"/>
        </xdr:cNvSpPr>
      </xdr:nvSpPr>
      <xdr:spPr>
        <a:xfrm>
          <a:off x="3257550" y="333375"/>
          <a:ext cx="6477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Austragungsort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2">
      <selection activeCell="T21" sqref="T21"/>
    </sheetView>
  </sheetViews>
  <sheetFormatPr defaultColWidth="11.421875" defaultRowHeight="12.75"/>
  <cols>
    <col min="1" max="1" width="3.421875" style="0" customWidth="1"/>
    <col min="2" max="2" width="35.140625" style="0" customWidth="1"/>
    <col min="3" max="3" width="3.8515625" style="0" bestFit="1" customWidth="1"/>
    <col min="4" max="4" width="2.28125" style="0" bestFit="1" customWidth="1"/>
    <col min="5" max="6" width="3.8515625" style="0" bestFit="1" customWidth="1"/>
    <col min="7" max="7" width="2.28125" style="0" bestFit="1" customWidth="1"/>
    <col min="8" max="9" width="3.8515625" style="0" bestFit="1" customWidth="1"/>
    <col min="10" max="10" width="2.28125" style="0" bestFit="1" customWidth="1"/>
    <col min="11" max="12" width="3.8515625" style="0" bestFit="1" customWidth="1"/>
    <col min="13" max="13" width="2.28125" style="0" bestFit="1" customWidth="1"/>
    <col min="14" max="14" width="3.8515625" style="0" bestFit="1" customWidth="1"/>
    <col min="15" max="15" width="5.7109375" style="40" customWidth="1"/>
    <col min="16" max="16" width="2.140625" style="40" bestFit="1" customWidth="1"/>
    <col min="17" max="17" width="5.7109375" style="40" customWidth="1"/>
    <col min="18" max="18" width="4.28125" style="40" customWidth="1"/>
    <col min="19" max="19" width="2.140625" style="40" bestFit="1" customWidth="1"/>
    <col min="20" max="20" width="4.28125" style="40" customWidth="1"/>
    <col min="21" max="21" width="15.28125" style="40" bestFit="1" customWidth="1"/>
  </cols>
  <sheetData>
    <row r="1" ht="20.25">
      <c r="A1" s="41" t="s">
        <v>86</v>
      </c>
    </row>
    <row r="2" ht="20.25">
      <c r="A2" s="41" t="s">
        <v>101</v>
      </c>
    </row>
    <row r="3" ht="20.25">
      <c r="A3" s="41" t="s">
        <v>102</v>
      </c>
    </row>
    <row r="4" ht="45" customHeight="1">
      <c r="A4" s="42" t="s">
        <v>105</v>
      </c>
    </row>
    <row r="5" spans="1:21" s="44" customFormat="1" ht="16.5" thickBot="1">
      <c r="A5" s="43" t="s">
        <v>87</v>
      </c>
      <c r="O5" s="45"/>
      <c r="P5" s="45"/>
      <c r="Q5" s="45"/>
      <c r="R5" s="45"/>
      <c r="S5" s="45"/>
      <c r="T5" s="45"/>
      <c r="U5" s="45"/>
    </row>
    <row r="6" spans="1:21" s="44" customFormat="1" ht="15">
      <c r="A6" s="48"/>
      <c r="B6" s="49" t="s">
        <v>88</v>
      </c>
      <c r="C6" s="153" t="s">
        <v>89</v>
      </c>
      <c r="D6" s="153"/>
      <c r="E6" s="153"/>
      <c r="F6" s="153"/>
      <c r="G6" s="153"/>
      <c r="H6" s="153"/>
      <c r="I6" s="154"/>
      <c r="J6" s="52"/>
      <c r="K6" s="52"/>
      <c r="O6" s="45"/>
      <c r="P6" s="45"/>
      <c r="Q6" s="45"/>
      <c r="R6" s="45"/>
      <c r="S6" s="45"/>
      <c r="T6" s="45"/>
      <c r="U6" s="45"/>
    </row>
    <row r="7" spans="1:21" s="44" customFormat="1" ht="15">
      <c r="A7" s="50" t="s">
        <v>81</v>
      </c>
      <c r="B7" s="51" t="s">
        <v>106</v>
      </c>
      <c r="C7" s="155" t="s">
        <v>100</v>
      </c>
      <c r="D7" s="155"/>
      <c r="E7" s="155"/>
      <c r="F7" s="155"/>
      <c r="G7" s="155"/>
      <c r="H7" s="155"/>
      <c r="I7" s="156"/>
      <c r="J7" s="52"/>
      <c r="K7" s="52"/>
      <c r="O7" s="45"/>
      <c r="P7" s="45"/>
      <c r="Q7" s="45"/>
      <c r="R7" s="45"/>
      <c r="S7" s="45"/>
      <c r="T7" s="45"/>
      <c r="U7" s="45"/>
    </row>
    <row r="8" spans="1:21" s="44" customFormat="1" ht="15">
      <c r="A8" s="50" t="s">
        <v>82</v>
      </c>
      <c r="B8" s="51" t="s">
        <v>107</v>
      </c>
      <c r="C8" s="155" t="s">
        <v>100</v>
      </c>
      <c r="D8" s="155"/>
      <c r="E8" s="155"/>
      <c r="F8" s="155"/>
      <c r="G8" s="155"/>
      <c r="H8" s="155"/>
      <c r="I8" s="156"/>
      <c r="J8" s="52"/>
      <c r="K8" s="52"/>
      <c r="O8" s="45"/>
      <c r="P8" s="45"/>
      <c r="Q8" s="45"/>
      <c r="R8" s="45"/>
      <c r="S8" s="45"/>
      <c r="T8" s="45"/>
      <c r="U8" s="45"/>
    </row>
    <row r="9" spans="1:21" s="44" customFormat="1" ht="15">
      <c r="A9" s="50" t="s">
        <v>13</v>
      </c>
      <c r="B9" s="51" t="s">
        <v>108</v>
      </c>
      <c r="C9" s="155" t="s">
        <v>103</v>
      </c>
      <c r="D9" s="155"/>
      <c r="E9" s="155"/>
      <c r="F9" s="155"/>
      <c r="G9" s="155"/>
      <c r="H9" s="155"/>
      <c r="I9" s="156"/>
      <c r="J9" s="52"/>
      <c r="K9" s="52"/>
      <c r="O9" s="45"/>
      <c r="P9" s="45"/>
      <c r="Q9" s="45"/>
      <c r="R9" s="45"/>
      <c r="S9" s="45"/>
      <c r="T9" s="45"/>
      <c r="U9" s="45"/>
    </row>
    <row r="10" spans="1:21" s="44" customFormat="1" ht="15.75" thickBot="1">
      <c r="A10" s="53" t="s">
        <v>14</v>
      </c>
      <c r="B10" s="54" t="s">
        <v>109</v>
      </c>
      <c r="C10" s="158" t="s">
        <v>104</v>
      </c>
      <c r="D10" s="158"/>
      <c r="E10" s="158"/>
      <c r="F10" s="158"/>
      <c r="G10" s="158"/>
      <c r="H10" s="158"/>
      <c r="I10" s="159"/>
      <c r="J10" s="52"/>
      <c r="K10" s="52"/>
      <c r="O10" s="45"/>
      <c r="P10" s="45"/>
      <c r="Q10" s="45"/>
      <c r="R10" s="45"/>
      <c r="S10" s="45"/>
      <c r="T10" s="45"/>
      <c r="U10" s="45"/>
    </row>
    <row r="11" spans="2:21" s="44" customFormat="1" ht="15">
      <c r="B11" s="47"/>
      <c r="C11" s="157"/>
      <c r="D11" s="157"/>
      <c r="E11" s="157"/>
      <c r="F11" s="157"/>
      <c r="G11" s="157"/>
      <c r="H11" s="157"/>
      <c r="I11" s="157"/>
      <c r="J11" s="46"/>
      <c r="K11" s="46"/>
      <c r="O11" s="45"/>
      <c r="P11" s="45"/>
      <c r="Q11" s="45"/>
      <c r="R11" s="45"/>
      <c r="S11" s="45"/>
      <c r="T11" s="45"/>
      <c r="U11" s="45"/>
    </row>
    <row r="12" spans="1:21" s="44" customFormat="1" ht="15.75">
      <c r="A12" s="43" t="s">
        <v>93</v>
      </c>
      <c r="B12" s="47"/>
      <c r="C12" s="46" t="s">
        <v>130</v>
      </c>
      <c r="D12" s="46"/>
      <c r="E12" s="46"/>
      <c r="F12" s="46"/>
      <c r="G12" s="46"/>
      <c r="H12" s="46"/>
      <c r="I12" s="46"/>
      <c r="J12" s="46"/>
      <c r="K12" s="46"/>
      <c r="O12" s="45"/>
      <c r="P12" s="45"/>
      <c r="Q12" s="45"/>
      <c r="R12" s="45"/>
      <c r="S12" s="45"/>
      <c r="T12" s="45"/>
      <c r="U12" s="45"/>
    </row>
    <row r="13" spans="1:21" s="44" customFormat="1" ht="15.75" thickBot="1">
      <c r="A13" s="117" t="s">
        <v>99</v>
      </c>
      <c r="B13" s="118" t="s">
        <v>94</v>
      </c>
      <c r="C13" s="119"/>
      <c r="D13" s="182" t="s">
        <v>95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3"/>
      <c r="O13" s="184" t="s">
        <v>96</v>
      </c>
      <c r="P13" s="185"/>
      <c r="Q13" s="185"/>
      <c r="R13" s="185"/>
      <c r="S13" s="185"/>
      <c r="T13" s="186"/>
      <c r="U13" s="120" t="s">
        <v>98</v>
      </c>
    </row>
    <row r="14" spans="1:21" s="44" customFormat="1" ht="15">
      <c r="A14" s="121" t="s">
        <v>81</v>
      </c>
      <c r="B14" s="49" t="s">
        <v>108</v>
      </c>
      <c r="C14" s="122" t="s">
        <v>80</v>
      </c>
      <c r="D14" s="153" t="s">
        <v>107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23">
        <v>0</v>
      </c>
      <c r="P14" s="124" t="s">
        <v>4</v>
      </c>
      <c r="Q14" s="145">
        <v>6</v>
      </c>
      <c r="R14" s="123">
        <v>2</v>
      </c>
      <c r="S14" s="124" t="s">
        <v>4</v>
      </c>
      <c r="T14" s="145">
        <v>18</v>
      </c>
      <c r="U14" s="125" t="s">
        <v>120</v>
      </c>
    </row>
    <row r="15" spans="1:21" s="44" customFormat="1" ht="15.75" thickBot="1">
      <c r="A15" s="126" t="s">
        <v>82</v>
      </c>
      <c r="B15" s="54" t="s">
        <v>109</v>
      </c>
      <c r="C15" s="127" t="s">
        <v>80</v>
      </c>
      <c r="D15" s="158" t="s">
        <v>106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28">
        <v>6</v>
      </c>
      <c r="P15" s="129" t="s">
        <v>4</v>
      </c>
      <c r="Q15" s="146">
        <v>4</v>
      </c>
      <c r="R15" s="128">
        <v>20</v>
      </c>
      <c r="S15" s="129" t="s">
        <v>4</v>
      </c>
      <c r="T15" s="146">
        <v>18</v>
      </c>
      <c r="U15" s="130" t="s">
        <v>121</v>
      </c>
    </row>
    <row r="16" spans="1:21" s="131" customFormat="1" ht="4.5" customHeight="1" thickBot="1">
      <c r="A16" s="132"/>
      <c r="B16" s="133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7"/>
      <c r="Q16" s="147"/>
      <c r="R16" s="136"/>
      <c r="S16" s="137"/>
      <c r="T16" s="147"/>
      <c r="U16" s="138"/>
    </row>
    <row r="17" spans="1:21" s="44" customFormat="1" ht="15">
      <c r="A17" s="121" t="s">
        <v>13</v>
      </c>
      <c r="B17" s="49" t="s">
        <v>107</v>
      </c>
      <c r="C17" s="122" t="s">
        <v>80</v>
      </c>
      <c r="D17" s="153" t="s">
        <v>106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23">
        <v>1</v>
      </c>
      <c r="P17" s="124" t="s">
        <v>4</v>
      </c>
      <c r="Q17" s="145">
        <v>6</v>
      </c>
      <c r="R17" s="123">
        <v>9</v>
      </c>
      <c r="S17" s="124" t="s">
        <v>4</v>
      </c>
      <c r="T17" s="145">
        <v>18</v>
      </c>
      <c r="U17" s="125" t="s">
        <v>122</v>
      </c>
    </row>
    <row r="18" spans="1:21" s="44" customFormat="1" ht="15.75" thickBot="1">
      <c r="A18" s="126" t="s">
        <v>14</v>
      </c>
      <c r="B18" s="54" t="s">
        <v>109</v>
      </c>
      <c r="C18" s="127" t="s">
        <v>80</v>
      </c>
      <c r="D18" s="158" t="s">
        <v>108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28">
        <v>6</v>
      </c>
      <c r="P18" s="129" t="s">
        <v>4</v>
      </c>
      <c r="Q18" s="146">
        <v>0</v>
      </c>
      <c r="R18" s="128">
        <v>18</v>
      </c>
      <c r="S18" s="129" t="s">
        <v>4</v>
      </c>
      <c r="T18" s="146">
        <v>4</v>
      </c>
      <c r="U18" s="130" t="s">
        <v>123</v>
      </c>
    </row>
    <row r="19" spans="1:21" s="44" customFormat="1" ht="4.5" customHeight="1" thickBot="1">
      <c r="A19" s="139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2"/>
      <c r="P19" s="143"/>
      <c r="Q19" s="148"/>
      <c r="R19" s="142"/>
      <c r="S19" s="143"/>
      <c r="T19" s="148"/>
      <c r="U19" s="144"/>
    </row>
    <row r="20" spans="1:21" s="44" customFormat="1" ht="15">
      <c r="A20" s="121" t="s">
        <v>83</v>
      </c>
      <c r="B20" s="49" t="s">
        <v>107</v>
      </c>
      <c r="C20" s="122" t="s">
        <v>80</v>
      </c>
      <c r="D20" s="153" t="s">
        <v>109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23">
        <v>3</v>
      </c>
      <c r="P20" s="124" t="s">
        <v>4</v>
      </c>
      <c r="Q20" s="145">
        <v>6</v>
      </c>
      <c r="R20" s="123">
        <v>12</v>
      </c>
      <c r="S20" s="124" t="s">
        <v>4</v>
      </c>
      <c r="T20" s="145">
        <v>21</v>
      </c>
      <c r="U20" s="125" t="s">
        <v>124</v>
      </c>
    </row>
    <row r="21" spans="1:21" s="44" customFormat="1" ht="15.75" thickBot="1">
      <c r="A21" s="126" t="s">
        <v>15</v>
      </c>
      <c r="B21" s="54" t="s">
        <v>108</v>
      </c>
      <c r="C21" s="127" t="s">
        <v>80</v>
      </c>
      <c r="D21" s="158" t="s">
        <v>106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28">
        <v>2</v>
      </c>
      <c r="P21" s="129" t="s">
        <v>4</v>
      </c>
      <c r="Q21" s="146">
        <v>6</v>
      </c>
      <c r="R21" s="128">
        <v>7</v>
      </c>
      <c r="S21" s="129" t="s">
        <v>4</v>
      </c>
      <c r="T21" s="146">
        <v>21</v>
      </c>
      <c r="U21" s="130" t="s">
        <v>125</v>
      </c>
    </row>
    <row r="22" spans="2:21" s="44" customFormat="1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O22" s="45"/>
      <c r="P22" s="45"/>
      <c r="Q22" s="45"/>
      <c r="R22" s="45"/>
      <c r="S22" s="45"/>
      <c r="T22" s="45"/>
      <c r="U22" s="45"/>
    </row>
    <row r="23" spans="1:21" s="56" customFormat="1" ht="15.75">
      <c r="A23" s="99"/>
      <c r="B23" s="100" t="s">
        <v>88</v>
      </c>
      <c r="C23" s="168" t="s">
        <v>81</v>
      </c>
      <c r="D23" s="169"/>
      <c r="E23" s="170"/>
      <c r="F23" s="168" t="s">
        <v>82</v>
      </c>
      <c r="G23" s="169"/>
      <c r="H23" s="170"/>
      <c r="I23" s="168" t="s">
        <v>13</v>
      </c>
      <c r="J23" s="169"/>
      <c r="K23" s="170"/>
      <c r="L23" s="168" t="s">
        <v>14</v>
      </c>
      <c r="M23" s="169"/>
      <c r="N23" s="170"/>
      <c r="O23" s="152" t="s">
        <v>90</v>
      </c>
      <c r="P23" s="161"/>
      <c r="Q23" s="162"/>
      <c r="R23" s="163" t="s">
        <v>10</v>
      </c>
      <c r="S23" s="164"/>
      <c r="T23" s="165"/>
      <c r="U23" s="101" t="s">
        <v>78</v>
      </c>
    </row>
    <row r="24" spans="1:21" s="56" customFormat="1" ht="15.75">
      <c r="A24" s="102" t="s">
        <v>81</v>
      </c>
      <c r="B24" s="160" t="s">
        <v>106</v>
      </c>
      <c r="C24" s="65"/>
      <c r="D24" s="66"/>
      <c r="E24" s="67"/>
      <c r="F24" s="68" t="s">
        <v>126</v>
      </c>
      <c r="G24" s="69" t="s">
        <v>4</v>
      </c>
      <c r="H24" s="70" t="s">
        <v>142</v>
      </c>
      <c r="I24" s="68" t="s">
        <v>126</v>
      </c>
      <c r="J24" s="69" t="s">
        <v>4</v>
      </c>
      <c r="K24" s="70" t="s">
        <v>129</v>
      </c>
      <c r="L24" s="68" t="s">
        <v>139</v>
      </c>
      <c r="M24" s="69" t="s">
        <v>4</v>
      </c>
      <c r="N24" s="87" t="s">
        <v>126</v>
      </c>
      <c r="O24" s="68">
        <f aca="true" t="shared" si="0" ref="O24:O31">C24+F24+I24+L24</f>
        <v>16</v>
      </c>
      <c r="P24" s="58" t="s">
        <v>4</v>
      </c>
      <c r="Q24" s="70">
        <f aca="true" t="shared" si="1" ref="Q24:Q31">E24+H24+K24+N24</f>
        <v>9</v>
      </c>
      <c r="R24" s="91">
        <v>4</v>
      </c>
      <c r="S24" s="58" t="s">
        <v>4</v>
      </c>
      <c r="T24" s="59">
        <v>2</v>
      </c>
      <c r="U24" s="166" t="s">
        <v>82</v>
      </c>
    </row>
    <row r="25" spans="1:21" s="56" customFormat="1" ht="15.75">
      <c r="A25" s="103"/>
      <c r="B25" s="149"/>
      <c r="C25" s="71"/>
      <c r="D25" s="72"/>
      <c r="E25" s="73"/>
      <c r="F25" s="74" t="s">
        <v>128</v>
      </c>
      <c r="G25" s="75" t="s">
        <v>4</v>
      </c>
      <c r="H25" s="76" t="s">
        <v>143</v>
      </c>
      <c r="I25" s="74" t="s">
        <v>146</v>
      </c>
      <c r="J25" s="75" t="s">
        <v>4</v>
      </c>
      <c r="K25" s="76" t="s">
        <v>145</v>
      </c>
      <c r="L25" s="74" t="s">
        <v>128</v>
      </c>
      <c r="M25" s="75" t="s">
        <v>4</v>
      </c>
      <c r="N25" s="88" t="s">
        <v>140</v>
      </c>
      <c r="O25" s="74">
        <f t="shared" si="0"/>
        <v>43</v>
      </c>
      <c r="P25" s="86" t="s">
        <v>4</v>
      </c>
      <c r="Q25" s="76">
        <f t="shared" si="1"/>
        <v>50</v>
      </c>
      <c r="R25" s="92"/>
      <c r="S25" s="61"/>
      <c r="T25" s="62"/>
      <c r="U25" s="167"/>
    </row>
    <row r="26" spans="1:21" s="56" customFormat="1" ht="15.75">
      <c r="A26" s="104" t="s">
        <v>82</v>
      </c>
      <c r="B26" s="150" t="s">
        <v>107</v>
      </c>
      <c r="C26" s="77" t="s">
        <v>142</v>
      </c>
      <c r="D26" s="78" t="s">
        <v>4</v>
      </c>
      <c r="E26" s="79" t="s">
        <v>126</v>
      </c>
      <c r="F26" s="80"/>
      <c r="G26" s="81"/>
      <c r="H26" s="82"/>
      <c r="I26" s="77" t="s">
        <v>126</v>
      </c>
      <c r="J26" s="78" t="s">
        <v>4</v>
      </c>
      <c r="K26" s="79" t="s">
        <v>127</v>
      </c>
      <c r="L26" s="77" t="s">
        <v>147</v>
      </c>
      <c r="M26" s="78" t="s">
        <v>4</v>
      </c>
      <c r="N26" s="89" t="s">
        <v>126</v>
      </c>
      <c r="O26" s="77">
        <f t="shared" si="0"/>
        <v>10</v>
      </c>
      <c r="P26" s="55" t="s">
        <v>4</v>
      </c>
      <c r="Q26" s="79">
        <f t="shared" si="1"/>
        <v>12</v>
      </c>
      <c r="R26" s="91">
        <v>2</v>
      </c>
      <c r="S26" s="58" t="s">
        <v>4</v>
      </c>
      <c r="T26" s="59">
        <v>4</v>
      </c>
      <c r="U26" s="166" t="s">
        <v>13</v>
      </c>
    </row>
    <row r="27" spans="1:21" s="56" customFormat="1" ht="15.75">
      <c r="A27" s="103"/>
      <c r="B27" s="149"/>
      <c r="C27" s="74" t="s">
        <v>143</v>
      </c>
      <c r="D27" s="75" t="s">
        <v>4</v>
      </c>
      <c r="E27" s="76" t="s">
        <v>128</v>
      </c>
      <c r="F27" s="83"/>
      <c r="G27" s="84"/>
      <c r="H27" s="85"/>
      <c r="I27" s="74" t="s">
        <v>128</v>
      </c>
      <c r="J27" s="75" t="s">
        <v>4</v>
      </c>
      <c r="K27" s="76" t="s">
        <v>129</v>
      </c>
      <c r="L27" s="74" t="s">
        <v>148</v>
      </c>
      <c r="M27" s="75" t="s">
        <v>4</v>
      </c>
      <c r="N27" s="88" t="s">
        <v>145</v>
      </c>
      <c r="O27" s="74">
        <f t="shared" si="0"/>
        <v>39</v>
      </c>
      <c r="P27" s="86" t="s">
        <v>4</v>
      </c>
      <c r="Q27" s="76">
        <f t="shared" si="1"/>
        <v>41</v>
      </c>
      <c r="R27" s="93"/>
      <c r="S27" s="63"/>
      <c r="T27" s="64"/>
      <c r="U27" s="167"/>
    </row>
    <row r="28" spans="1:21" s="56" customFormat="1" ht="15.75">
      <c r="A28" s="104" t="s">
        <v>13</v>
      </c>
      <c r="B28" s="150" t="s">
        <v>108</v>
      </c>
      <c r="C28" s="77" t="s">
        <v>129</v>
      </c>
      <c r="D28" s="78" t="s">
        <v>4</v>
      </c>
      <c r="E28" s="79" t="s">
        <v>126</v>
      </c>
      <c r="F28" s="77" t="s">
        <v>127</v>
      </c>
      <c r="G28" s="78" t="s">
        <v>4</v>
      </c>
      <c r="H28" s="79" t="s">
        <v>126</v>
      </c>
      <c r="I28" s="80"/>
      <c r="J28" s="81"/>
      <c r="K28" s="82"/>
      <c r="L28" s="77" t="s">
        <v>127</v>
      </c>
      <c r="M28" s="78" t="s">
        <v>4</v>
      </c>
      <c r="N28" s="89" t="s">
        <v>126</v>
      </c>
      <c r="O28" s="77">
        <f t="shared" si="0"/>
        <v>2</v>
      </c>
      <c r="P28" s="55" t="s">
        <v>4</v>
      </c>
      <c r="Q28" s="79">
        <f t="shared" si="1"/>
        <v>18</v>
      </c>
      <c r="R28" s="57">
        <v>0</v>
      </c>
      <c r="S28" s="55" t="s">
        <v>4</v>
      </c>
      <c r="T28" s="60">
        <v>6</v>
      </c>
      <c r="U28" s="166" t="s">
        <v>14</v>
      </c>
    </row>
    <row r="29" spans="1:21" s="56" customFormat="1" ht="15.75">
      <c r="A29" s="103"/>
      <c r="B29" s="149"/>
      <c r="C29" s="74" t="s">
        <v>146</v>
      </c>
      <c r="D29" s="75" t="s">
        <v>4</v>
      </c>
      <c r="E29" s="76" t="s">
        <v>145</v>
      </c>
      <c r="F29" s="74" t="s">
        <v>129</v>
      </c>
      <c r="G29" s="75" t="s">
        <v>4</v>
      </c>
      <c r="H29" s="76" t="s">
        <v>128</v>
      </c>
      <c r="I29" s="83"/>
      <c r="J29" s="84"/>
      <c r="K29" s="85"/>
      <c r="L29" s="74" t="s">
        <v>139</v>
      </c>
      <c r="M29" s="75" t="s">
        <v>4</v>
      </c>
      <c r="N29" s="88" t="s">
        <v>128</v>
      </c>
      <c r="O29" s="74">
        <f t="shared" si="0"/>
        <v>13</v>
      </c>
      <c r="P29" s="86" t="s">
        <v>4</v>
      </c>
      <c r="Q29" s="76">
        <f t="shared" si="1"/>
        <v>57</v>
      </c>
      <c r="R29" s="93"/>
      <c r="S29" s="63"/>
      <c r="T29" s="64"/>
      <c r="U29" s="167"/>
    </row>
    <row r="30" spans="1:21" s="56" customFormat="1" ht="15.75">
      <c r="A30" s="104" t="s">
        <v>14</v>
      </c>
      <c r="B30" s="150" t="s">
        <v>109</v>
      </c>
      <c r="C30" s="77" t="s">
        <v>126</v>
      </c>
      <c r="D30" s="78" t="s">
        <v>4</v>
      </c>
      <c r="E30" s="79" t="s">
        <v>139</v>
      </c>
      <c r="F30" s="77" t="s">
        <v>126</v>
      </c>
      <c r="G30" s="78" t="s">
        <v>4</v>
      </c>
      <c r="H30" s="79" t="s">
        <v>147</v>
      </c>
      <c r="I30" s="77" t="s">
        <v>126</v>
      </c>
      <c r="J30" s="78" t="s">
        <v>4</v>
      </c>
      <c r="K30" s="79" t="s">
        <v>127</v>
      </c>
      <c r="L30" s="80"/>
      <c r="M30" s="81"/>
      <c r="N30" s="90"/>
      <c r="O30" s="77">
        <f t="shared" si="0"/>
        <v>18</v>
      </c>
      <c r="P30" s="55" t="s">
        <v>4</v>
      </c>
      <c r="Q30" s="79">
        <f t="shared" si="1"/>
        <v>7</v>
      </c>
      <c r="R30" s="57">
        <v>6</v>
      </c>
      <c r="S30" s="55" t="s">
        <v>4</v>
      </c>
      <c r="T30" s="60">
        <v>0</v>
      </c>
      <c r="U30" s="171" t="s">
        <v>81</v>
      </c>
    </row>
    <row r="31" spans="1:21" s="56" customFormat="1" ht="16.5" thickBot="1">
      <c r="A31" s="97"/>
      <c r="B31" s="151"/>
      <c r="C31" s="105" t="s">
        <v>140</v>
      </c>
      <c r="D31" s="106" t="s">
        <v>4</v>
      </c>
      <c r="E31" s="107" t="s">
        <v>128</v>
      </c>
      <c r="F31" s="105" t="s">
        <v>145</v>
      </c>
      <c r="G31" s="106" t="s">
        <v>4</v>
      </c>
      <c r="H31" s="107" t="s">
        <v>148</v>
      </c>
      <c r="I31" s="105" t="s">
        <v>128</v>
      </c>
      <c r="J31" s="106" t="s">
        <v>4</v>
      </c>
      <c r="K31" s="107" t="s">
        <v>139</v>
      </c>
      <c r="L31" s="108"/>
      <c r="M31" s="109"/>
      <c r="N31" s="110"/>
      <c r="O31" s="105">
        <f t="shared" si="0"/>
        <v>59</v>
      </c>
      <c r="P31" s="111" t="s">
        <v>4</v>
      </c>
      <c r="Q31" s="107">
        <f t="shared" si="1"/>
        <v>34</v>
      </c>
      <c r="R31" s="112"/>
      <c r="S31" s="113"/>
      <c r="T31" s="114"/>
      <c r="U31" s="172"/>
    </row>
    <row r="33" ht="16.5" thickBot="1">
      <c r="A33" s="94" t="s">
        <v>91</v>
      </c>
    </row>
    <row r="34" spans="1:21" ht="12.75">
      <c r="A34" s="115"/>
      <c r="B34" s="116" t="s">
        <v>88</v>
      </c>
      <c r="C34" s="173" t="s">
        <v>89</v>
      </c>
      <c r="D34" s="173"/>
      <c r="E34" s="173"/>
      <c r="F34" s="173" t="s">
        <v>92</v>
      </c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4"/>
    </row>
    <row r="35" spans="1:21" ht="15.75">
      <c r="A35" s="95" t="s">
        <v>81</v>
      </c>
      <c r="B35" s="96" t="s">
        <v>109</v>
      </c>
      <c r="C35" s="175" t="s">
        <v>104</v>
      </c>
      <c r="D35" s="175"/>
      <c r="E35" s="175"/>
      <c r="F35" s="175" t="s">
        <v>151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7"/>
    </row>
    <row r="36" spans="1:21" ht="15.75">
      <c r="A36" s="95" t="s">
        <v>82</v>
      </c>
      <c r="B36" s="96" t="s">
        <v>106</v>
      </c>
      <c r="C36" s="175" t="s">
        <v>100</v>
      </c>
      <c r="D36" s="175"/>
      <c r="E36" s="175"/>
      <c r="F36" s="175" t="s">
        <v>97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7"/>
    </row>
    <row r="37" spans="1:21" ht="15.75">
      <c r="A37" s="95" t="s">
        <v>13</v>
      </c>
      <c r="B37" s="96" t="s">
        <v>107</v>
      </c>
      <c r="C37" s="175" t="s">
        <v>100</v>
      </c>
      <c r="D37" s="175"/>
      <c r="E37" s="175"/>
      <c r="F37" s="178" t="s">
        <v>80</v>
      </c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9"/>
    </row>
    <row r="38" spans="1:21" ht="16.5" thickBot="1">
      <c r="A38" s="97" t="s">
        <v>14</v>
      </c>
      <c r="B38" s="98" t="s">
        <v>108</v>
      </c>
      <c r="C38" s="176" t="s">
        <v>103</v>
      </c>
      <c r="D38" s="176"/>
      <c r="E38" s="176"/>
      <c r="F38" s="180" t="s">
        <v>80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</sheetData>
  <sheetProtection/>
  <mergeCells count="38">
    <mergeCell ref="D17:N17"/>
    <mergeCell ref="D18:N18"/>
    <mergeCell ref="D20:N20"/>
    <mergeCell ref="D21:N21"/>
    <mergeCell ref="D13:N13"/>
    <mergeCell ref="O13:T13"/>
    <mergeCell ref="D14:N14"/>
    <mergeCell ref="D15:N15"/>
    <mergeCell ref="F35:U35"/>
    <mergeCell ref="F36:U36"/>
    <mergeCell ref="F37:U37"/>
    <mergeCell ref="F38:U38"/>
    <mergeCell ref="C35:E35"/>
    <mergeCell ref="C36:E36"/>
    <mergeCell ref="C37:E37"/>
    <mergeCell ref="C38:E38"/>
    <mergeCell ref="U26:U27"/>
    <mergeCell ref="U28:U29"/>
    <mergeCell ref="U30:U31"/>
    <mergeCell ref="C34:E34"/>
    <mergeCell ref="F34:U34"/>
    <mergeCell ref="O23:Q23"/>
    <mergeCell ref="R23:T23"/>
    <mergeCell ref="U24:U25"/>
    <mergeCell ref="C23:E23"/>
    <mergeCell ref="F23:H23"/>
    <mergeCell ref="I23:K23"/>
    <mergeCell ref="L23:N23"/>
    <mergeCell ref="B24:B25"/>
    <mergeCell ref="B26:B27"/>
    <mergeCell ref="B28:B29"/>
    <mergeCell ref="B30:B31"/>
    <mergeCell ref="C6:I6"/>
    <mergeCell ref="C7:I7"/>
    <mergeCell ref="C8:I8"/>
    <mergeCell ref="C11:I11"/>
    <mergeCell ref="C9:I9"/>
    <mergeCell ref="C10:I10"/>
  </mergeCell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60" verticalDpi="360" orientation="landscape" paperSize="9" scale="90" r:id="rId3"/>
  <headerFooter alignWithMargins="0">
    <oddHeader>&amp;R&amp;O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showGridLines="0" showRowColHeaders="0" zoomScaleSheetLayoutView="100" workbookViewId="0" topLeftCell="A1">
      <selection activeCell="GO12" sqref="GO12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108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107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111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0</v>
      </c>
      <c r="CC7" s="216"/>
      <c r="CD7" s="216"/>
      <c r="CE7" s="216"/>
      <c r="CF7" s="216"/>
      <c r="CG7" s="216">
        <f>FK20+FK24</f>
        <v>1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116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1</v>
      </c>
      <c r="FG7" s="216"/>
      <c r="FH7" s="216"/>
      <c r="FI7" s="216"/>
      <c r="FJ7" s="216"/>
      <c r="FK7" s="216">
        <f>FF21+FF24</f>
        <v>0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112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0</v>
      </c>
      <c r="CC8" s="216"/>
      <c r="CD8" s="216"/>
      <c r="CE8" s="216"/>
      <c r="CF8" s="216"/>
      <c r="CG8" s="216">
        <f>FK21+FK25</f>
        <v>1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149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1</v>
      </c>
      <c r="FG8" s="216"/>
      <c r="FH8" s="216"/>
      <c r="FI8" s="216"/>
      <c r="FJ8" s="216"/>
      <c r="FK8" s="216">
        <f>FF20+FF25</f>
        <v>0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113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0</v>
      </c>
      <c r="CC9" s="216"/>
      <c r="CD9" s="216"/>
      <c r="CE9" s="216"/>
      <c r="CF9" s="216"/>
      <c r="CG9" s="216">
        <f>FK22+FK26</f>
        <v>1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117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1</v>
      </c>
      <c r="FG9" s="216"/>
      <c r="FH9" s="216"/>
      <c r="FI9" s="216"/>
      <c r="FJ9" s="216"/>
      <c r="FK9" s="216">
        <f>FF23+FF26</f>
        <v>0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114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0</v>
      </c>
      <c r="CC10" s="216"/>
      <c r="CD10" s="216"/>
      <c r="CE10" s="216"/>
      <c r="CF10" s="216"/>
      <c r="CG10" s="216">
        <f>FK23+FK27</f>
        <v>1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118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1</v>
      </c>
      <c r="FG10" s="216"/>
      <c r="FH10" s="216"/>
      <c r="FI10" s="216"/>
      <c r="FJ10" s="216"/>
      <c r="FK10" s="216">
        <f>FF22+FF27</f>
        <v>0</v>
      </c>
      <c r="FL10" s="216"/>
      <c r="FM10" s="216"/>
      <c r="FN10" s="217"/>
      <c r="GP10" s="9">
        <v>1</v>
      </c>
      <c r="GQ10" s="10" t="str">
        <f aca="true" t="shared" si="0" ref="GQ10:GQ15">L7</f>
        <v>Streicher</v>
      </c>
      <c r="GR10" s="11" t="str">
        <f>L13</f>
        <v>Streicher</v>
      </c>
      <c r="GS10" s="12">
        <f aca="true" t="shared" si="1" ref="GS10:GS15">IF(GR10=$GQ$10,$GP$10,IF(GR10=$GQ$11,$GP$11,IF(GR10=$GQ$12,$GP$12,IF(GR10=$GQ$13,$GP$13,IF(GR10=$GQ$14,$GP$14,IF(GR10=$GQ$15,$GP$15,"Fehler"))))))</f>
        <v>1</v>
      </c>
      <c r="GT10" s="370">
        <f>SUM(GS10:GS11)</f>
        <v>3</v>
      </c>
      <c r="GV10" s="9">
        <v>1</v>
      </c>
      <c r="GW10" s="10" t="str">
        <f aca="true" t="shared" si="2" ref="GW10:GW15">CQ7</f>
        <v>Dierolf</v>
      </c>
      <c r="GX10" s="11" t="str">
        <f>CQ13</f>
        <v>Dierolf</v>
      </c>
      <c r="GY10" s="12">
        <f aca="true" t="shared" si="3" ref="GY10:GY15">IF(GX10=$GW$10,$GV$10,IF(GX10=$GW$11,$GV$11,IF(GX10=$GW$12,$GV$12,IF(GX10=$GW$13,$GV$13,IF(GX10=$GW$14,$GV$14,IF(GX10=$GW$15,$GV$15,"Fehler"))))))</f>
        <v>1</v>
      </c>
      <c r="GZ10" s="370">
        <f>SUM(GY10:GY11)</f>
        <v>3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Luchner</v>
      </c>
      <c r="GR11" s="13" t="str">
        <f>AS13</f>
        <v>Luchner</v>
      </c>
      <c r="GS11" s="14">
        <f t="shared" si="1"/>
        <v>2</v>
      </c>
      <c r="GT11" s="371"/>
      <c r="GV11" s="9">
        <v>2</v>
      </c>
      <c r="GW11" s="10" t="str">
        <f t="shared" si="2"/>
        <v>Zeqiraj</v>
      </c>
      <c r="GX11" s="13" t="str">
        <f>DX13</f>
        <v>Zeqiraj</v>
      </c>
      <c r="GY11" s="14">
        <f t="shared" si="3"/>
        <v>2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Hug</v>
      </c>
      <c r="GR12" s="11" t="str">
        <f>L14</f>
        <v>Hug</v>
      </c>
      <c r="GS12" s="12">
        <f t="shared" si="1"/>
        <v>3</v>
      </c>
      <c r="GT12" s="370">
        <f>SUM(GS12:GS13)</f>
        <v>3</v>
      </c>
      <c r="GV12" s="9">
        <v>3</v>
      </c>
      <c r="GW12" s="10" t="str">
        <f t="shared" si="2"/>
        <v>Kerbel</v>
      </c>
      <c r="GX12" s="11" t="str">
        <f>CQ14</f>
        <v>Kerbel</v>
      </c>
      <c r="GY12" s="12">
        <f t="shared" si="3"/>
        <v>3</v>
      </c>
      <c r="GZ12" s="370">
        <f>SUM(GY12:GY13)</f>
        <v>7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111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112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0</v>
      </c>
      <c r="CC13" s="268"/>
      <c r="CD13" s="268"/>
      <c r="CE13" s="268"/>
      <c r="CF13" s="268"/>
      <c r="CG13" s="268">
        <f>FK18</f>
        <v>1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116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149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1</v>
      </c>
      <c r="FG13" s="268"/>
      <c r="FH13" s="268"/>
      <c r="FI13" s="268"/>
      <c r="FJ13" s="268"/>
      <c r="FK13" s="268">
        <f>FF18</f>
        <v>0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Filipowsky</v>
      </c>
      <c r="GR13" s="13" t="str">
        <f>AS14</f>
        <v>Schleider</v>
      </c>
      <c r="GS13" s="14" t="str">
        <f t="shared" si="1"/>
        <v>Fehler</v>
      </c>
      <c r="GT13" s="371"/>
      <c r="GU13" s="39"/>
      <c r="GV13" s="9">
        <v>4</v>
      </c>
      <c r="GW13" s="10" t="str">
        <f t="shared" si="2"/>
        <v>Friedrich</v>
      </c>
      <c r="GX13" s="13" t="str">
        <f>DX14</f>
        <v>Friedrich</v>
      </c>
      <c r="GY13" s="14">
        <f t="shared" si="3"/>
        <v>4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113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115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0</v>
      </c>
      <c r="CC14" s="216"/>
      <c r="CD14" s="216"/>
      <c r="CE14" s="216"/>
      <c r="CF14" s="216"/>
      <c r="CG14" s="216">
        <f>FK19</f>
        <v>1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117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118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1</v>
      </c>
      <c r="FG14" s="216"/>
      <c r="FH14" s="216"/>
      <c r="FI14" s="216"/>
      <c r="FJ14" s="216"/>
      <c r="FK14" s="216">
        <f>FF19</f>
        <v>0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Streicher / Luchner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Dierolf / Zeqiraj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8</v>
      </c>
      <c r="CY18" s="297"/>
      <c r="CZ18" s="297"/>
      <c r="DA18" s="297"/>
      <c r="DB18" s="297"/>
      <c r="DC18" s="297">
        <v>11</v>
      </c>
      <c r="DD18" s="297"/>
      <c r="DE18" s="297"/>
      <c r="DF18" s="297"/>
      <c r="DG18" s="298"/>
      <c r="DH18" s="296">
        <v>8</v>
      </c>
      <c r="DI18" s="297"/>
      <c r="DJ18" s="297"/>
      <c r="DK18" s="297"/>
      <c r="DL18" s="297"/>
      <c r="DM18" s="297">
        <v>11</v>
      </c>
      <c r="DN18" s="297"/>
      <c r="DO18" s="297"/>
      <c r="DP18" s="297"/>
      <c r="DQ18" s="298"/>
      <c r="DR18" s="296">
        <v>9</v>
      </c>
      <c r="DS18" s="297"/>
      <c r="DT18" s="297"/>
      <c r="DU18" s="297"/>
      <c r="DV18" s="297"/>
      <c r="DW18" s="297">
        <v>11</v>
      </c>
      <c r="DX18" s="297"/>
      <c r="DY18" s="297"/>
      <c r="DZ18" s="297"/>
      <c r="EA18" s="298"/>
      <c r="EB18" s="296"/>
      <c r="EC18" s="297"/>
      <c r="ED18" s="297"/>
      <c r="EE18" s="297"/>
      <c r="EF18" s="297"/>
      <c r="EG18" s="297"/>
      <c r="EH18" s="297"/>
      <c r="EI18" s="297"/>
      <c r="EJ18" s="297"/>
      <c r="EK18" s="298"/>
      <c r="EL18" s="296"/>
      <c r="EM18" s="297"/>
      <c r="EN18" s="297"/>
      <c r="EO18" s="297"/>
      <c r="EP18" s="297"/>
      <c r="EQ18" s="297"/>
      <c r="ER18" s="297"/>
      <c r="ES18" s="297"/>
      <c r="ET18" s="297"/>
      <c r="EU18" s="298"/>
      <c r="EV18" s="301">
        <f aca="true" t="shared" si="5" ref="EV18:EV33">IF(CX18+DC18&gt;0,GI18,"")</f>
        <v>0</v>
      </c>
      <c r="EW18" s="302"/>
      <c r="EX18" s="302"/>
      <c r="EY18" s="302"/>
      <c r="EZ18" s="303"/>
      <c r="FA18" s="304">
        <f aca="true" t="shared" si="6" ref="FA18:FA33">IF(CX18+DC18&gt;0,GK18,"")</f>
        <v>3</v>
      </c>
      <c r="FB18" s="302"/>
      <c r="FC18" s="302"/>
      <c r="FD18" s="302"/>
      <c r="FE18" s="305"/>
      <c r="FF18" s="345">
        <f aca="true" t="shared" si="7" ref="FF18:FF27">GL18</f>
        <v>0</v>
      </c>
      <c r="FG18" s="346"/>
      <c r="FH18" s="346"/>
      <c r="FI18" s="346"/>
      <c r="FJ18" s="26"/>
      <c r="FK18" s="346">
        <f aca="true" t="shared" si="8" ref="FK18:FK27">GN18</f>
        <v>1</v>
      </c>
      <c r="FL18" s="346"/>
      <c r="FM18" s="346"/>
      <c r="FN18" s="347"/>
      <c r="FR18" s="36" t="str">
        <f t="shared" si="4"/>
        <v>Streicher / Luchner</v>
      </c>
      <c r="FS18" s="36" t="str">
        <f>BL18</f>
        <v>Dierolf / Zeqiraj</v>
      </c>
      <c r="FT18" s="33">
        <f aca="true" t="shared" si="9" ref="FT18:FT33">IF(CX18&gt;=11,IF(CX18-DC18&gt;1,1,0),0)</f>
        <v>0</v>
      </c>
      <c r="FU18" s="23" t="s">
        <v>4</v>
      </c>
      <c r="FV18" s="4">
        <f aca="true" t="shared" si="10" ref="FV18:FV33">IF(DC18&gt;=11,IF(DC18-CX18&gt;1,1,0),0)</f>
        <v>1</v>
      </c>
      <c r="FW18" s="3">
        <f aca="true" t="shared" si="11" ref="FW18:FW33">IF(DH18&gt;=11,IF(DH18-DM18&gt;1,1,0),0)</f>
        <v>0</v>
      </c>
      <c r="FX18" s="23" t="s">
        <v>4</v>
      </c>
      <c r="FY18" s="4">
        <f aca="true" t="shared" si="12" ref="FY18:FY33">IF(DM18&gt;=11,IF(DM18-DH18&gt;1,1,0),0)</f>
        <v>1</v>
      </c>
      <c r="FZ18" s="3">
        <f aca="true" t="shared" si="13" ref="FZ18:FZ33">IF(DR18&gt;=11,IF(DR18-DW18&gt;1,1,0),0)</f>
        <v>0</v>
      </c>
      <c r="GA18" s="23" t="s">
        <v>4</v>
      </c>
      <c r="GB18" s="4">
        <f aca="true" t="shared" si="14" ref="GB18:GB33">IF(DW18&gt;=11,IF(DW18-DR18&gt;1,1,0),0)</f>
        <v>1</v>
      </c>
      <c r="GC18" s="3">
        <f aca="true" t="shared" si="15" ref="GC18:GC33">IF(EB18&gt;=11,IF(EB18-EG18&gt;1,1,0),0)</f>
        <v>0</v>
      </c>
      <c r="GD18" s="23" t="s">
        <v>4</v>
      </c>
      <c r="GE18" s="4">
        <f aca="true" t="shared" si="16" ref="GE18:GE33">IF(EG18&gt;=11,IF(EG18-EB18&gt;1,1,0),0)</f>
        <v>0</v>
      </c>
      <c r="GF18" s="3">
        <f aca="true" t="shared" si="17" ref="GF18:GF33">IF(EL18&gt;=11,IF(EL18-EQ18&gt;1,1,0),0)</f>
        <v>0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0</v>
      </c>
      <c r="GJ18" s="23" t="s">
        <v>4</v>
      </c>
      <c r="GK18" s="4">
        <f aca="true" t="shared" si="20" ref="GK18:GK33">FV18+FY18+GB18+GE18+GH18</f>
        <v>3</v>
      </c>
      <c r="GL18" s="3">
        <f aca="true" t="shared" si="21" ref="GL18:GL33">IF(IF(GI18+GK18&gt;=3,GI18&gt;=3,0),1,0)</f>
        <v>0</v>
      </c>
      <c r="GM18" s="23" t="s">
        <v>4</v>
      </c>
      <c r="GN18" s="4">
        <f aca="true" t="shared" si="22" ref="GN18:GN33">IF(IF(GI18+GK18&gt;=3,GK18&gt;=3,0),1,0)</f>
        <v>1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Hug / Schleider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Kerbel / Friedrich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6</v>
      </c>
      <c r="CY19" s="297"/>
      <c r="CZ19" s="297"/>
      <c r="DA19" s="297"/>
      <c r="DB19" s="297"/>
      <c r="DC19" s="297">
        <v>11</v>
      </c>
      <c r="DD19" s="297"/>
      <c r="DE19" s="297"/>
      <c r="DF19" s="297"/>
      <c r="DG19" s="298"/>
      <c r="DH19" s="296">
        <v>11</v>
      </c>
      <c r="DI19" s="297"/>
      <c r="DJ19" s="297"/>
      <c r="DK19" s="297"/>
      <c r="DL19" s="297"/>
      <c r="DM19" s="297">
        <v>9</v>
      </c>
      <c r="DN19" s="297"/>
      <c r="DO19" s="297"/>
      <c r="DP19" s="297"/>
      <c r="DQ19" s="298"/>
      <c r="DR19" s="296">
        <v>4</v>
      </c>
      <c r="DS19" s="297"/>
      <c r="DT19" s="297"/>
      <c r="DU19" s="297"/>
      <c r="DV19" s="297"/>
      <c r="DW19" s="297">
        <v>11</v>
      </c>
      <c r="DX19" s="297"/>
      <c r="DY19" s="297"/>
      <c r="DZ19" s="297"/>
      <c r="EA19" s="298"/>
      <c r="EB19" s="296">
        <v>9</v>
      </c>
      <c r="EC19" s="297"/>
      <c r="ED19" s="297"/>
      <c r="EE19" s="297"/>
      <c r="EF19" s="297"/>
      <c r="EG19" s="297">
        <v>11</v>
      </c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1</v>
      </c>
      <c r="EW19" s="302"/>
      <c r="EX19" s="302"/>
      <c r="EY19" s="302"/>
      <c r="EZ19" s="303"/>
      <c r="FA19" s="304">
        <f t="shared" si="6"/>
        <v>3</v>
      </c>
      <c r="FB19" s="302"/>
      <c r="FC19" s="302"/>
      <c r="FD19" s="302"/>
      <c r="FE19" s="305"/>
      <c r="FF19" s="345">
        <f t="shared" si="7"/>
        <v>0</v>
      </c>
      <c r="FG19" s="346"/>
      <c r="FH19" s="346"/>
      <c r="FI19" s="346"/>
      <c r="FJ19" s="26"/>
      <c r="FK19" s="346">
        <f t="shared" si="8"/>
        <v>1</v>
      </c>
      <c r="FL19" s="346"/>
      <c r="FM19" s="346"/>
      <c r="FN19" s="347"/>
      <c r="FR19" s="36" t="str">
        <f t="shared" si="4"/>
        <v>Hug / Schleider</v>
      </c>
      <c r="FS19" s="36" t="str">
        <f>BL19</f>
        <v>Kerbel / Friedrich</v>
      </c>
      <c r="FT19" s="33">
        <f t="shared" si="9"/>
        <v>0</v>
      </c>
      <c r="FU19" s="23" t="s">
        <v>4</v>
      </c>
      <c r="FV19" s="4">
        <f t="shared" si="10"/>
        <v>1</v>
      </c>
      <c r="FW19" s="3">
        <f t="shared" si="11"/>
        <v>1</v>
      </c>
      <c r="FX19" s="23" t="s">
        <v>4</v>
      </c>
      <c r="FY19" s="4">
        <f t="shared" si="12"/>
        <v>0</v>
      </c>
      <c r="FZ19" s="3">
        <f t="shared" si="13"/>
        <v>0</v>
      </c>
      <c r="GA19" s="23" t="s">
        <v>4</v>
      </c>
      <c r="GB19" s="4">
        <f t="shared" si="14"/>
        <v>1</v>
      </c>
      <c r="GC19" s="3">
        <f t="shared" si="15"/>
        <v>0</v>
      </c>
      <c r="GD19" s="23" t="s">
        <v>4</v>
      </c>
      <c r="GE19" s="4">
        <f t="shared" si="16"/>
        <v>1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1</v>
      </c>
      <c r="GJ19" s="23" t="s">
        <v>4</v>
      </c>
      <c r="GK19" s="4">
        <f t="shared" si="20"/>
        <v>3</v>
      </c>
      <c r="GL19" s="3">
        <f t="shared" si="21"/>
        <v>0</v>
      </c>
      <c r="GM19" s="23" t="s">
        <v>4</v>
      </c>
      <c r="GN19" s="4">
        <f t="shared" si="22"/>
        <v>1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Streicher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Zeqiraj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8</v>
      </c>
      <c r="CY20" s="297"/>
      <c r="CZ20" s="297"/>
      <c r="DA20" s="297"/>
      <c r="DB20" s="297"/>
      <c r="DC20" s="297">
        <v>11</v>
      </c>
      <c r="DD20" s="297"/>
      <c r="DE20" s="297"/>
      <c r="DF20" s="297"/>
      <c r="DG20" s="298"/>
      <c r="DH20" s="296">
        <v>9</v>
      </c>
      <c r="DI20" s="297"/>
      <c r="DJ20" s="297"/>
      <c r="DK20" s="297"/>
      <c r="DL20" s="297"/>
      <c r="DM20" s="297">
        <v>11</v>
      </c>
      <c r="DN20" s="297"/>
      <c r="DO20" s="297"/>
      <c r="DP20" s="297"/>
      <c r="DQ20" s="298"/>
      <c r="DR20" s="296">
        <v>12</v>
      </c>
      <c r="DS20" s="297"/>
      <c r="DT20" s="297"/>
      <c r="DU20" s="297"/>
      <c r="DV20" s="297"/>
      <c r="DW20" s="297">
        <v>14</v>
      </c>
      <c r="DX20" s="297"/>
      <c r="DY20" s="297"/>
      <c r="DZ20" s="297"/>
      <c r="EA20" s="298"/>
      <c r="EB20" s="296"/>
      <c r="EC20" s="297"/>
      <c r="ED20" s="297"/>
      <c r="EE20" s="297"/>
      <c r="EF20" s="297"/>
      <c r="EG20" s="297"/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0</v>
      </c>
      <c r="EW20" s="302"/>
      <c r="EX20" s="302"/>
      <c r="EY20" s="302"/>
      <c r="EZ20" s="303"/>
      <c r="FA20" s="304">
        <f t="shared" si="6"/>
        <v>3</v>
      </c>
      <c r="FB20" s="302"/>
      <c r="FC20" s="302"/>
      <c r="FD20" s="302"/>
      <c r="FE20" s="305"/>
      <c r="FF20" s="345">
        <f t="shared" si="7"/>
        <v>0</v>
      </c>
      <c r="FG20" s="346"/>
      <c r="FH20" s="346"/>
      <c r="FI20" s="346"/>
      <c r="FJ20" s="26"/>
      <c r="FK20" s="346">
        <f t="shared" si="8"/>
        <v>1</v>
      </c>
      <c r="FL20" s="346"/>
      <c r="FM20" s="346"/>
      <c r="FN20" s="347"/>
      <c r="FR20" s="36" t="str">
        <f t="shared" si="4"/>
        <v>Streicher</v>
      </c>
      <c r="FS20" s="36" t="e">
        <f>#REF!</f>
        <v>#REF!</v>
      </c>
      <c r="FT20" s="33">
        <f t="shared" si="9"/>
        <v>0</v>
      </c>
      <c r="FU20" s="23" t="s">
        <v>4</v>
      </c>
      <c r="FV20" s="4">
        <f t="shared" si="10"/>
        <v>1</v>
      </c>
      <c r="FW20" s="3">
        <f t="shared" si="11"/>
        <v>0</v>
      </c>
      <c r="FX20" s="23" t="s">
        <v>4</v>
      </c>
      <c r="FY20" s="4">
        <f t="shared" si="12"/>
        <v>1</v>
      </c>
      <c r="FZ20" s="3">
        <f t="shared" si="13"/>
        <v>0</v>
      </c>
      <c r="GA20" s="23" t="s">
        <v>4</v>
      </c>
      <c r="GB20" s="4">
        <f t="shared" si="14"/>
        <v>1</v>
      </c>
      <c r="GC20" s="3">
        <f t="shared" si="15"/>
        <v>0</v>
      </c>
      <c r="GD20" s="23" t="s">
        <v>4</v>
      </c>
      <c r="GE20" s="4">
        <f t="shared" si="16"/>
        <v>0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0</v>
      </c>
      <c r="GJ20" s="23" t="s">
        <v>4</v>
      </c>
      <c r="GK20" s="4">
        <f t="shared" si="20"/>
        <v>3</v>
      </c>
      <c r="GL20" s="3">
        <f t="shared" si="21"/>
        <v>0</v>
      </c>
      <c r="GM20" s="23" t="s">
        <v>4</v>
      </c>
      <c r="GN20" s="4">
        <f t="shared" si="22"/>
        <v>1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Luchner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Dierolf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4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2</v>
      </c>
      <c r="DI21" s="297"/>
      <c r="DJ21" s="297"/>
      <c r="DK21" s="297"/>
      <c r="DL21" s="297"/>
      <c r="DM21" s="297">
        <v>11</v>
      </c>
      <c r="DN21" s="297"/>
      <c r="DO21" s="297"/>
      <c r="DP21" s="297"/>
      <c r="DQ21" s="298"/>
      <c r="DR21" s="296">
        <v>6</v>
      </c>
      <c r="DS21" s="297"/>
      <c r="DT21" s="297"/>
      <c r="DU21" s="297"/>
      <c r="DV21" s="297"/>
      <c r="DW21" s="297">
        <v>11</v>
      </c>
      <c r="DX21" s="297"/>
      <c r="DY21" s="297"/>
      <c r="DZ21" s="297"/>
      <c r="EA21" s="298"/>
      <c r="EB21" s="296"/>
      <c r="EC21" s="297"/>
      <c r="ED21" s="297"/>
      <c r="EE21" s="297"/>
      <c r="EF21" s="297"/>
      <c r="EG21" s="297"/>
      <c r="EH21" s="297"/>
      <c r="EI21" s="297"/>
      <c r="EJ21" s="297"/>
      <c r="EK21" s="298"/>
      <c r="EL21" s="296"/>
      <c r="EM21" s="297"/>
      <c r="EN21" s="297"/>
      <c r="EO21" s="297"/>
      <c r="EP21" s="297"/>
      <c r="EQ21" s="297"/>
      <c r="ER21" s="297"/>
      <c r="ES21" s="297"/>
      <c r="ET21" s="297"/>
      <c r="EU21" s="298"/>
      <c r="EV21" s="301">
        <f t="shared" si="5"/>
        <v>0</v>
      </c>
      <c r="EW21" s="302"/>
      <c r="EX21" s="302"/>
      <c r="EY21" s="302"/>
      <c r="EZ21" s="303"/>
      <c r="FA21" s="304">
        <f t="shared" si="6"/>
        <v>3</v>
      </c>
      <c r="FB21" s="302"/>
      <c r="FC21" s="302"/>
      <c r="FD21" s="302"/>
      <c r="FE21" s="305"/>
      <c r="FF21" s="345">
        <f t="shared" si="7"/>
        <v>0</v>
      </c>
      <c r="FG21" s="346"/>
      <c r="FH21" s="346"/>
      <c r="FI21" s="346"/>
      <c r="FJ21" s="26"/>
      <c r="FK21" s="346">
        <f t="shared" si="8"/>
        <v>1</v>
      </c>
      <c r="FL21" s="346"/>
      <c r="FM21" s="346"/>
      <c r="FN21" s="347"/>
      <c r="FR21" s="36" t="str">
        <f t="shared" si="4"/>
        <v>Luchner</v>
      </c>
      <c r="FS21" s="36" t="str">
        <f>BL20</f>
        <v>Zeqiraj</v>
      </c>
      <c r="FT21" s="33">
        <f t="shared" si="9"/>
        <v>0</v>
      </c>
      <c r="FU21" s="23" t="s">
        <v>4</v>
      </c>
      <c r="FV21" s="4">
        <f t="shared" si="10"/>
        <v>1</v>
      </c>
      <c r="FW21" s="3">
        <f t="shared" si="11"/>
        <v>0</v>
      </c>
      <c r="FX21" s="23" t="s">
        <v>4</v>
      </c>
      <c r="FY21" s="4">
        <f t="shared" si="12"/>
        <v>1</v>
      </c>
      <c r="FZ21" s="3">
        <f t="shared" si="13"/>
        <v>0</v>
      </c>
      <c r="GA21" s="23" t="s">
        <v>4</v>
      </c>
      <c r="GB21" s="4">
        <f t="shared" si="14"/>
        <v>1</v>
      </c>
      <c r="GC21" s="3">
        <f t="shared" si="15"/>
        <v>0</v>
      </c>
      <c r="GD21" s="23" t="s">
        <v>4</v>
      </c>
      <c r="GE21" s="4">
        <f t="shared" si="16"/>
        <v>0</v>
      </c>
      <c r="GF21" s="3">
        <f t="shared" si="17"/>
        <v>0</v>
      </c>
      <c r="GG21" s="23" t="s">
        <v>4</v>
      </c>
      <c r="GH21" s="4">
        <f t="shared" si="18"/>
        <v>0</v>
      </c>
      <c r="GI21" s="3">
        <f t="shared" si="19"/>
        <v>0</v>
      </c>
      <c r="GJ21" s="23" t="s">
        <v>4</v>
      </c>
      <c r="GK21" s="4">
        <f t="shared" si="20"/>
        <v>3</v>
      </c>
      <c r="GL21" s="3">
        <f t="shared" si="21"/>
        <v>0</v>
      </c>
      <c r="GM21" s="23" t="s">
        <v>4</v>
      </c>
      <c r="GN21" s="4">
        <f t="shared" si="22"/>
        <v>1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Hug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Friedrich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11</v>
      </c>
      <c r="CY22" s="297"/>
      <c r="CZ22" s="297"/>
      <c r="DA22" s="297"/>
      <c r="DB22" s="297"/>
      <c r="DC22" s="297">
        <v>7</v>
      </c>
      <c r="DD22" s="297"/>
      <c r="DE22" s="297"/>
      <c r="DF22" s="297"/>
      <c r="DG22" s="298"/>
      <c r="DH22" s="296">
        <v>7</v>
      </c>
      <c r="DI22" s="297"/>
      <c r="DJ22" s="297"/>
      <c r="DK22" s="297"/>
      <c r="DL22" s="297"/>
      <c r="DM22" s="297">
        <v>11</v>
      </c>
      <c r="DN22" s="297"/>
      <c r="DO22" s="297"/>
      <c r="DP22" s="297"/>
      <c r="DQ22" s="298"/>
      <c r="DR22" s="296">
        <v>5</v>
      </c>
      <c r="DS22" s="297"/>
      <c r="DT22" s="297"/>
      <c r="DU22" s="297"/>
      <c r="DV22" s="297"/>
      <c r="DW22" s="297">
        <v>11</v>
      </c>
      <c r="DX22" s="297"/>
      <c r="DY22" s="297"/>
      <c r="DZ22" s="297"/>
      <c r="EA22" s="298"/>
      <c r="EB22" s="296">
        <v>9</v>
      </c>
      <c r="EC22" s="297"/>
      <c r="ED22" s="297"/>
      <c r="EE22" s="297"/>
      <c r="EF22" s="297"/>
      <c r="EG22" s="297">
        <v>11</v>
      </c>
      <c r="EH22" s="297"/>
      <c r="EI22" s="297"/>
      <c r="EJ22" s="297"/>
      <c r="EK22" s="298"/>
      <c r="EL22" s="296"/>
      <c r="EM22" s="297"/>
      <c r="EN22" s="297"/>
      <c r="EO22" s="297"/>
      <c r="EP22" s="297"/>
      <c r="EQ22" s="297"/>
      <c r="ER22" s="297"/>
      <c r="ES22" s="297"/>
      <c r="ET22" s="297"/>
      <c r="EU22" s="298"/>
      <c r="EV22" s="301">
        <f t="shared" si="5"/>
        <v>1</v>
      </c>
      <c r="EW22" s="302"/>
      <c r="EX22" s="302"/>
      <c r="EY22" s="302"/>
      <c r="EZ22" s="303"/>
      <c r="FA22" s="304">
        <f t="shared" si="6"/>
        <v>3</v>
      </c>
      <c r="FB22" s="302"/>
      <c r="FC22" s="302"/>
      <c r="FD22" s="302"/>
      <c r="FE22" s="305"/>
      <c r="FF22" s="345">
        <f t="shared" si="7"/>
        <v>0</v>
      </c>
      <c r="FG22" s="346"/>
      <c r="FH22" s="346"/>
      <c r="FI22" s="346"/>
      <c r="FJ22" s="26"/>
      <c r="FK22" s="346">
        <f t="shared" si="8"/>
        <v>1</v>
      </c>
      <c r="FL22" s="346"/>
      <c r="FM22" s="346"/>
      <c r="FN22" s="347"/>
      <c r="FR22" s="36" t="str">
        <f t="shared" si="4"/>
        <v>Hug</v>
      </c>
      <c r="FS22" s="36" t="str">
        <f>BL21</f>
        <v>Dierolf</v>
      </c>
      <c r="FT22" s="33">
        <f t="shared" si="9"/>
        <v>1</v>
      </c>
      <c r="FU22" s="23" t="s">
        <v>4</v>
      </c>
      <c r="FV22" s="4">
        <f t="shared" si="10"/>
        <v>0</v>
      </c>
      <c r="FW22" s="3">
        <f t="shared" si="11"/>
        <v>0</v>
      </c>
      <c r="FX22" s="23" t="s">
        <v>4</v>
      </c>
      <c r="FY22" s="4">
        <f t="shared" si="12"/>
        <v>1</v>
      </c>
      <c r="FZ22" s="3">
        <f t="shared" si="13"/>
        <v>0</v>
      </c>
      <c r="GA22" s="23" t="s">
        <v>4</v>
      </c>
      <c r="GB22" s="4">
        <f t="shared" si="14"/>
        <v>1</v>
      </c>
      <c r="GC22" s="3">
        <f t="shared" si="15"/>
        <v>0</v>
      </c>
      <c r="GD22" s="23" t="s">
        <v>4</v>
      </c>
      <c r="GE22" s="4">
        <f t="shared" si="16"/>
        <v>1</v>
      </c>
      <c r="GF22" s="3">
        <f t="shared" si="17"/>
        <v>0</v>
      </c>
      <c r="GG22" s="23" t="s">
        <v>4</v>
      </c>
      <c r="GH22" s="4">
        <f t="shared" si="18"/>
        <v>0</v>
      </c>
      <c r="GI22" s="3">
        <f t="shared" si="19"/>
        <v>1</v>
      </c>
      <c r="GJ22" s="23" t="s">
        <v>4</v>
      </c>
      <c r="GK22" s="4">
        <f t="shared" si="20"/>
        <v>3</v>
      </c>
      <c r="GL22" s="3">
        <f t="shared" si="21"/>
        <v>0</v>
      </c>
      <c r="GM22" s="23" t="s">
        <v>4</v>
      </c>
      <c r="GN22" s="4">
        <f t="shared" si="22"/>
        <v>1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Filipowsky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Kerbel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8</v>
      </c>
      <c r="CY23" s="297"/>
      <c r="CZ23" s="297"/>
      <c r="DA23" s="297"/>
      <c r="DB23" s="297"/>
      <c r="DC23" s="297">
        <v>11</v>
      </c>
      <c r="DD23" s="297"/>
      <c r="DE23" s="297"/>
      <c r="DF23" s="297"/>
      <c r="DG23" s="298"/>
      <c r="DH23" s="296">
        <v>7</v>
      </c>
      <c r="DI23" s="297"/>
      <c r="DJ23" s="297"/>
      <c r="DK23" s="297"/>
      <c r="DL23" s="297"/>
      <c r="DM23" s="297">
        <v>11</v>
      </c>
      <c r="DN23" s="297"/>
      <c r="DO23" s="297"/>
      <c r="DP23" s="297"/>
      <c r="DQ23" s="298"/>
      <c r="DR23" s="296">
        <v>14</v>
      </c>
      <c r="DS23" s="297"/>
      <c r="DT23" s="297"/>
      <c r="DU23" s="297"/>
      <c r="DV23" s="297"/>
      <c r="DW23" s="297">
        <v>16</v>
      </c>
      <c r="DX23" s="297"/>
      <c r="DY23" s="297"/>
      <c r="DZ23" s="297"/>
      <c r="EA23" s="298"/>
      <c r="EB23" s="296"/>
      <c r="EC23" s="297"/>
      <c r="ED23" s="297"/>
      <c r="EE23" s="297"/>
      <c r="EF23" s="297"/>
      <c r="EG23" s="297"/>
      <c r="EH23" s="297"/>
      <c r="EI23" s="297"/>
      <c r="EJ23" s="297"/>
      <c r="EK23" s="298"/>
      <c r="EL23" s="296"/>
      <c r="EM23" s="297"/>
      <c r="EN23" s="297"/>
      <c r="EO23" s="297"/>
      <c r="EP23" s="297"/>
      <c r="EQ23" s="297"/>
      <c r="ER23" s="297"/>
      <c r="ES23" s="297"/>
      <c r="ET23" s="297"/>
      <c r="EU23" s="298"/>
      <c r="EV23" s="301">
        <f t="shared" si="5"/>
        <v>0</v>
      </c>
      <c r="EW23" s="302"/>
      <c r="EX23" s="302"/>
      <c r="EY23" s="302"/>
      <c r="EZ23" s="303"/>
      <c r="FA23" s="304">
        <f t="shared" si="6"/>
        <v>3</v>
      </c>
      <c r="FB23" s="302"/>
      <c r="FC23" s="302"/>
      <c r="FD23" s="302"/>
      <c r="FE23" s="305"/>
      <c r="FF23" s="345">
        <f t="shared" si="7"/>
        <v>0</v>
      </c>
      <c r="FG23" s="346"/>
      <c r="FH23" s="346"/>
      <c r="FI23" s="346"/>
      <c r="FJ23" s="26"/>
      <c r="FK23" s="346">
        <f t="shared" si="8"/>
        <v>1</v>
      </c>
      <c r="FL23" s="346"/>
      <c r="FM23" s="346"/>
      <c r="FN23" s="347"/>
      <c r="FR23" s="36" t="str">
        <f t="shared" si="4"/>
        <v>Filipowsky</v>
      </c>
      <c r="FS23" s="36" t="str">
        <f>BL22</f>
        <v>Friedrich</v>
      </c>
      <c r="FT23" s="33">
        <f t="shared" si="9"/>
        <v>0</v>
      </c>
      <c r="FU23" s="23" t="s">
        <v>4</v>
      </c>
      <c r="FV23" s="4">
        <f t="shared" si="10"/>
        <v>1</v>
      </c>
      <c r="FW23" s="3">
        <f t="shared" si="11"/>
        <v>0</v>
      </c>
      <c r="FX23" s="23" t="s">
        <v>4</v>
      </c>
      <c r="FY23" s="4">
        <f t="shared" si="12"/>
        <v>1</v>
      </c>
      <c r="FZ23" s="3">
        <f t="shared" si="13"/>
        <v>0</v>
      </c>
      <c r="GA23" s="23" t="s">
        <v>4</v>
      </c>
      <c r="GB23" s="4">
        <f t="shared" si="14"/>
        <v>1</v>
      </c>
      <c r="GC23" s="3">
        <f t="shared" si="15"/>
        <v>0</v>
      </c>
      <c r="GD23" s="23" t="s">
        <v>4</v>
      </c>
      <c r="GE23" s="4">
        <f t="shared" si="16"/>
        <v>0</v>
      </c>
      <c r="GF23" s="3">
        <f t="shared" si="17"/>
        <v>0</v>
      </c>
      <c r="GG23" s="23" t="s">
        <v>4</v>
      </c>
      <c r="GH23" s="4">
        <f t="shared" si="18"/>
        <v>0</v>
      </c>
      <c r="GI23" s="3">
        <f t="shared" si="19"/>
        <v>0</v>
      </c>
      <c r="GJ23" s="23" t="s">
        <v>4</v>
      </c>
      <c r="GK23" s="4">
        <f t="shared" si="20"/>
        <v>3</v>
      </c>
      <c r="GL23" s="3">
        <f t="shared" si="21"/>
        <v>0</v>
      </c>
      <c r="GM23" s="23" t="s">
        <v>4</v>
      </c>
      <c r="GN23" s="4">
        <f t="shared" si="22"/>
        <v>1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Streicher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Dierolf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/>
      <c r="CY24" s="297"/>
      <c r="CZ24" s="297"/>
      <c r="DA24" s="297"/>
      <c r="DB24" s="297"/>
      <c r="DC24" s="297"/>
      <c r="DD24" s="297"/>
      <c r="DE24" s="297"/>
      <c r="DF24" s="297"/>
      <c r="DG24" s="298"/>
      <c r="DH24" s="296"/>
      <c r="DI24" s="297"/>
      <c r="DJ24" s="297"/>
      <c r="DK24" s="297"/>
      <c r="DL24" s="297"/>
      <c r="DM24" s="297"/>
      <c r="DN24" s="297"/>
      <c r="DO24" s="297"/>
      <c r="DP24" s="297"/>
      <c r="DQ24" s="298"/>
      <c r="DR24" s="296"/>
      <c r="DS24" s="297"/>
      <c r="DT24" s="297"/>
      <c r="DU24" s="297"/>
      <c r="DV24" s="297"/>
      <c r="DW24" s="297"/>
      <c r="DX24" s="297"/>
      <c r="DY24" s="297"/>
      <c r="DZ24" s="297"/>
      <c r="EA24" s="298"/>
      <c r="EB24" s="296"/>
      <c r="EC24" s="297"/>
      <c r="ED24" s="297"/>
      <c r="EE24" s="297"/>
      <c r="EF24" s="297"/>
      <c r="EG24" s="297"/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</c>
      <c r="EW24" s="302"/>
      <c r="EX24" s="302"/>
      <c r="EY24" s="302"/>
      <c r="EZ24" s="303"/>
      <c r="FA24" s="304">
        <f t="shared" si="6"/>
      </c>
      <c r="FB24" s="302"/>
      <c r="FC24" s="302"/>
      <c r="FD24" s="302"/>
      <c r="FE24" s="305"/>
      <c r="FF24" s="345">
        <f t="shared" si="7"/>
        <v>0</v>
      </c>
      <c r="FG24" s="346"/>
      <c r="FH24" s="346"/>
      <c r="FI24" s="346"/>
      <c r="FJ24" s="26"/>
      <c r="FK24" s="346">
        <f t="shared" si="8"/>
        <v>0</v>
      </c>
      <c r="FL24" s="346"/>
      <c r="FM24" s="346"/>
      <c r="FN24" s="347"/>
      <c r="FR24" s="36" t="str">
        <f t="shared" si="4"/>
        <v>Streicher</v>
      </c>
      <c r="FS24" s="36" t="str">
        <f>BL23</f>
        <v>Kerbel</v>
      </c>
      <c r="FT24" s="33">
        <f t="shared" si="9"/>
        <v>0</v>
      </c>
      <c r="FU24" s="23" t="s">
        <v>4</v>
      </c>
      <c r="FV24" s="4">
        <f t="shared" si="10"/>
        <v>0</v>
      </c>
      <c r="FW24" s="3">
        <f t="shared" si="11"/>
        <v>0</v>
      </c>
      <c r="FX24" s="23" t="s">
        <v>4</v>
      </c>
      <c r="FY24" s="4">
        <f t="shared" si="12"/>
        <v>0</v>
      </c>
      <c r="FZ24" s="3">
        <f t="shared" si="13"/>
        <v>0</v>
      </c>
      <c r="GA24" s="23" t="s">
        <v>4</v>
      </c>
      <c r="GB24" s="4">
        <f t="shared" si="14"/>
        <v>0</v>
      </c>
      <c r="GC24" s="3">
        <f t="shared" si="15"/>
        <v>0</v>
      </c>
      <c r="GD24" s="23" t="s">
        <v>4</v>
      </c>
      <c r="GE24" s="4">
        <f t="shared" si="16"/>
        <v>0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0</v>
      </c>
      <c r="GJ24" s="23" t="s">
        <v>4</v>
      </c>
      <c r="GK24" s="4">
        <f t="shared" si="20"/>
        <v>0</v>
      </c>
      <c r="GL24" s="3">
        <f t="shared" si="21"/>
        <v>0</v>
      </c>
      <c r="GM24" s="23" t="s">
        <v>4</v>
      </c>
      <c r="GN24" s="4">
        <f t="shared" si="22"/>
        <v>0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Luchner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Zeqiraj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/>
      <c r="CY25" s="297"/>
      <c r="CZ25" s="297"/>
      <c r="DA25" s="297"/>
      <c r="DB25" s="297"/>
      <c r="DC25" s="297"/>
      <c r="DD25" s="297"/>
      <c r="DE25" s="297"/>
      <c r="DF25" s="297"/>
      <c r="DG25" s="298"/>
      <c r="DH25" s="296"/>
      <c r="DI25" s="297"/>
      <c r="DJ25" s="297"/>
      <c r="DK25" s="297"/>
      <c r="DL25" s="297"/>
      <c r="DM25" s="297"/>
      <c r="DN25" s="297"/>
      <c r="DO25" s="297"/>
      <c r="DP25" s="297"/>
      <c r="DQ25" s="298"/>
      <c r="DR25" s="296"/>
      <c r="DS25" s="297"/>
      <c r="DT25" s="297"/>
      <c r="DU25" s="297"/>
      <c r="DV25" s="297"/>
      <c r="DW25" s="297"/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</c>
      <c r="EW25" s="302"/>
      <c r="EX25" s="302"/>
      <c r="EY25" s="302"/>
      <c r="EZ25" s="303"/>
      <c r="FA25" s="304">
        <f t="shared" si="6"/>
      </c>
      <c r="FB25" s="302"/>
      <c r="FC25" s="302"/>
      <c r="FD25" s="302"/>
      <c r="FE25" s="305"/>
      <c r="FF25" s="345">
        <f t="shared" si="7"/>
        <v>0</v>
      </c>
      <c r="FG25" s="346"/>
      <c r="FH25" s="346"/>
      <c r="FI25" s="346"/>
      <c r="FJ25" s="26"/>
      <c r="FK25" s="346">
        <f t="shared" si="8"/>
        <v>0</v>
      </c>
      <c r="FL25" s="346"/>
      <c r="FM25" s="346"/>
      <c r="FN25" s="347"/>
      <c r="FR25" s="36" t="str">
        <f t="shared" si="4"/>
        <v>Luchner</v>
      </c>
      <c r="FS25" s="36" t="str">
        <f aca="true" t="shared" si="23" ref="FS25:FS33">BL25</f>
        <v>Zeqiraj</v>
      </c>
      <c r="FT25" s="33">
        <f t="shared" si="9"/>
        <v>0</v>
      </c>
      <c r="FU25" s="23" t="s">
        <v>4</v>
      </c>
      <c r="FV25" s="4">
        <f t="shared" si="10"/>
        <v>0</v>
      </c>
      <c r="FW25" s="3">
        <f t="shared" si="11"/>
        <v>0</v>
      </c>
      <c r="FX25" s="23" t="s">
        <v>4</v>
      </c>
      <c r="FY25" s="4">
        <f t="shared" si="12"/>
        <v>0</v>
      </c>
      <c r="FZ25" s="3">
        <f t="shared" si="13"/>
        <v>0</v>
      </c>
      <c r="GA25" s="23" t="s">
        <v>4</v>
      </c>
      <c r="GB25" s="4">
        <f t="shared" si="14"/>
        <v>0</v>
      </c>
      <c r="GC25" s="3">
        <f t="shared" si="15"/>
        <v>0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0</v>
      </c>
      <c r="GJ25" s="23" t="s">
        <v>4</v>
      </c>
      <c r="GK25" s="4">
        <f t="shared" si="20"/>
        <v>0</v>
      </c>
      <c r="GL25" s="3">
        <f t="shared" si="21"/>
        <v>0</v>
      </c>
      <c r="GM25" s="23" t="s">
        <v>4</v>
      </c>
      <c r="GN25" s="4">
        <f t="shared" si="22"/>
        <v>0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Hug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Kerbel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/>
      <c r="CY26" s="297"/>
      <c r="CZ26" s="297"/>
      <c r="DA26" s="297"/>
      <c r="DB26" s="297"/>
      <c r="DC26" s="297"/>
      <c r="DD26" s="297"/>
      <c r="DE26" s="297"/>
      <c r="DF26" s="297"/>
      <c r="DG26" s="298"/>
      <c r="DH26" s="296"/>
      <c r="DI26" s="297"/>
      <c r="DJ26" s="297"/>
      <c r="DK26" s="297"/>
      <c r="DL26" s="297"/>
      <c r="DM26" s="297"/>
      <c r="DN26" s="297"/>
      <c r="DO26" s="297"/>
      <c r="DP26" s="297"/>
      <c r="DQ26" s="298"/>
      <c r="DR26" s="296"/>
      <c r="DS26" s="297"/>
      <c r="DT26" s="297"/>
      <c r="DU26" s="297"/>
      <c r="DV26" s="297"/>
      <c r="DW26" s="297"/>
      <c r="DX26" s="297"/>
      <c r="DY26" s="297"/>
      <c r="DZ26" s="297"/>
      <c r="EA26" s="298"/>
      <c r="EB26" s="296"/>
      <c r="EC26" s="297"/>
      <c r="ED26" s="297"/>
      <c r="EE26" s="297"/>
      <c r="EF26" s="297"/>
      <c r="EG26" s="297"/>
      <c r="EH26" s="297"/>
      <c r="EI26" s="297"/>
      <c r="EJ26" s="297"/>
      <c r="EK26" s="298"/>
      <c r="EL26" s="296"/>
      <c r="EM26" s="297"/>
      <c r="EN26" s="297"/>
      <c r="EO26" s="297"/>
      <c r="EP26" s="297"/>
      <c r="EQ26" s="297"/>
      <c r="ER26" s="297"/>
      <c r="ES26" s="297"/>
      <c r="ET26" s="297"/>
      <c r="EU26" s="298"/>
      <c r="EV26" s="301">
        <f t="shared" si="5"/>
      </c>
      <c r="EW26" s="302"/>
      <c r="EX26" s="302"/>
      <c r="EY26" s="302"/>
      <c r="EZ26" s="303"/>
      <c r="FA26" s="304">
        <f t="shared" si="6"/>
      </c>
      <c r="FB26" s="302"/>
      <c r="FC26" s="302"/>
      <c r="FD26" s="302"/>
      <c r="FE26" s="305"/>
      <c r="FF26" s="345">
        <f t="shared" si="7"/>
        <v>0</v>
      </c>
      <c r="FG26" s="346"/>
      <c r="FH26" s="346"/>
      <c r="FI26" s="346"/>
      <c r="FJ26" s="26"/>
      <c r="FK26" s="346">
        <f t="shared" si="8"/>
        <v>0</v>
      </c>
      <c r="FL26" s="346"/>
      <c r="FM26" s="346"/>
      <c r="FN26" s="347"/>
      <c r="FR26" s="36" t="str">
        <f t="shared" si="4"/>
        <v>Hug</v>
      </c>
      <c r="FS26" s="36" t="str">
        <f t="shared" si="23"/>
        <v>Kerbel</v>
      </c>
      <c r="FT26" s="33">
        <f t="shared" si="9"/>
        <v>0</v>
      </c>
      <c r="FU26" s="23" t="s">
        <v>4</v>
      </c>
      <c r="FV26" s="4">
        <f t="shared" si="10"/>
        <v>0</v>
      </c>
      <c r="FW26" s="3">
        <f t="shared" si="11"/>
        <v>0</v>
      </c>
      <c r="FX26" s="23" t="s">
        <v>4</v>
      </c>
      <c r="FY26" s="4">
        <f t="shared" si="12"/>
        <v>0</v>
      </c>
      <c r="FZ26" s="3">
        <f t="shared" si="13"/>
        <v>0</v>
      </c>
      <c r="GA26" s="23" t="s">
        <v>4</v>
      </c>
      <c r="GB26" s="4">
        <f t="shared" si="14"/>
        <v>0</v>
      </c>
      <c r="GC26" s="3">
        <f t="shared" si="15"/>
        <v>0</v>
      </c>
      <c r="GD26" s="23" t="s">
        <v>4</v>
      </c>
      <c r="GE26" s="4">
        <f t="shared" si="16"/>
        <v>0</v>
      </c>
      <c r="GF26" s="3">
        <f t="shared" si="17"/>
        <v>0</v>
      </c>
      <c r="GG26" s="23" t="s">
        <v>4</v>
      </c>
      <c r="GH26" s="4">
        <f t="shared" si="18"/>
        <v>0</v>
      </c>
      <c r="GI26" s="3">
        <f t="shared" si="19"/>
        <v>0</v>
      </c>
      <c r="GJ26" s="23" t="s">
        <v>4</v>
      </c>
      <c r="GK26" s="4">
        <f t="shared" si="20"/>
        <v>0</v>
      </c>
      <c r="GL26" s="3">
        <f t="shared" si="21"/>
        <v>0</v>
      </c>
      <c r="GM26" s="23" t="s">
        <v>4</v>
      </c>
      <c r="GN26" s="4">
        <f t="shared" si="22"/>
        <v>0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Filipowsky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Friedrich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/>
      <c r="CY27" s="297"/>
      <c r="CZ27" s="297"/>
      <c r="DA27" s="297"/>
      <c r="DB27" s="297"/>
      <c r="DC27" s="297"/>
      <c r="DD27" s="297"/>
      <c r="DE27" s="297"/>
      <c r="DF27" s="297"/>
      <c r="DG27" s="298"/>
      <c r="DH27" s="296"/>
      <c r="DI27" s="297"/>
      <c r="DJ27" s="297"/>
      <c r="DK27" s="297"/>
      <c r="DL27" s="297"/>
      <c r="DM27" s="297"/>
      <c r="DN27" s="297"/>
      <c r="DO27" s="297"/>
      <c r="DP27" s="297"/>
      <c r="DQ27" s="298"/>
      <c r="DR27" s="296"/>
      <c r="DS27" s="297"/>
      <c r="DT27" s="297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</c>
      <c r="EW27" s="302"/>
      <c r="EX27" s="302"/>
      <c r="EY27" s="302"/>
      <c r="EZ27" s="303"/>
      <c r="FA27" s="304">
        <f t="shared" si="6"/>
      </c>
      <c r="FB27" s="302"/>
      <c r="FC27" s="302"/>
      <c r="FD27" s="302"/>
      <c r="FE27" s="305"/>
      <c r="FF27" s="345">
        <f t="shared" si="7"/>
        <v>0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Filipowsky</v>
      </c>
      <c r="FS27" s="36" t="str">
        <f t="shared" si="23"/>
        <v>Friedrich</v>
      </c>
      <c r="FT27" s="33">
        <f t="shared" si="9"/>
        <v>0</v>
      </c>
      <c r="FU27" s="23" t="s">
        <v>4</v>
      </c>
      <c r="FV27" s="4">
        <f t="shared" si="10"/>
        <v>0</v>
      </c>
      <c r="FW27" s="3">
        <f t="shared" si="11"/>
        <v>0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0</v>
      </c>
      <c r="GC27" s="3">
        <f t="shared" si="15"/>
        <v>0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0</v>
      </c>
      <c r="GJ27" s="23" t="s">
        <v>4</v>
      </c>
      <c r="GK27" s="4">
        <f t="shared" si="20"/>
        <v>0</v>
      </c>
      <c r="GL27" s="3">
        <f t="shared" si="21"/>
        <v>0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2</v>
      </c>
      <c r="GJ34" s="366" t="s">
        <v>4</v>
      </c>
      <c r="GK34" s="364">
        <f>SUM(GK18:GK33)</f>
        <v>18</v>
      </c>
      <c r="GL34" s="368">
        <f>SUM(GL18:GL33)</f>
        <v>0</v>
      </c>
      <c r="GM34" s="366" t="s">
        <v>4</v>
      </c>
      <c r="GN34" s="364">
        <f>SUM(GN18:GN33)</f>
        <v>6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TSV Untermberg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2</v>
      </c>
      <c r="ET36" s="353"/>
      <c r="EU36" s="353"/>
      <c r="EV36" s="353"/>
      <c r="EW36" s="353"/>
      <c r="EX36" s="353"/>
      <c r="EY36" s="24"/>
      <c r="EZ36" s="353">
        <f>SUM(FA18:FE33)</f>
        <v>18</v>
      </c>
      <c r="FA36" s="353"/>
      <c r="FB36" s="353"/>
      <c r="FC36" s="353"/>
      <c r="FD36" s="353"/>
      <c r="FE36" s="354"/>
      <c r="FF36" s="355">
        <f>SUM(FF18:FI33)</f>
        <v>0</v>
      </c>
      <c r="FG36" s="353"/>
      <c r="FH36" s="353"/>
      <c r="FI36" s="353"/>
      <c r="FJ36" s="24"/>
      <c r="FK36" s="353">
        <f>SUM(FK18:FN33)</f>
        <v>6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sheetProtection/>
  <mergeCells count="554">
    <mergeCell ref="BL24:CW24"/>
    <mergeCell ref="BL25:CW25"/>
    <mergeCell ref="BL26:CW26"/>
    <mergeCell ref="BL27:CW27"/>
    <mergeCell ref="GP7:GT7"/>
    <mergeCell ref="GP16:GR16"/>
    <mergeCell ref="GV7:GZ7"/>
    <mergeCell ref="GV8:GW8"/>
    <mergeCell ref="GX8:GY8"/>
    <mergeCell ref="GZ8:GZ9"/>
    <mergeCell ref="GZ10:GZ11"/>
    <mergeCell ref="GZ12:GZ13"/>
    <mergeCell ref="GZ14:GZ15"/>
    <mergeCell ref="GT10:GT11"/>
    <mergeCell ref="BX16:DP16"/>
    <mergeCell ref="GV16:GX16"/>
    <mergeCell ref="GY16:GZ16"/>
    <mergeCell ref="L15:AR15"/>
    <mergeCell ref="AS15:CA15"/>
    <mergeCell ref="CQ15:DW15"/>
    <mergeCell ref="DX15:FE15"/>
    <mergeCell ref="Z16:BW16"/>
    <mergeCell ref="DQ16:FN16"/>
    <mergeCell ref="U16:Y17"/>
    <mergeCell ref="L14:AR14"/>
    <mergeCell ref="L13:AR13"/>
    <mergeCell ref="AS13:CA13"/>
    <mergeCell ref="AS14:CA14"/>
    <mergeCell ref="GT12:GT13"/>
    <mergeCell ref="GT14:GT15"/>
    <mergeCell ref="GT8:GT9"/>
    <mergeCell ref="GN34:GN35"/>
    <mergeCell ref="GL34:GL35"/>
    <mergeCell ref="GM34:GM35"/>
    <mergeCell ref="EV19:EZ19"/>
    <mergeCell ref="EV20:EZ20"/>
    <mergeCell ref="EV21:EZ21"/>
    <mergeCell ref="EV22:EZ22"/>
    <mergeCell ref="EV23:EZ23"/>
    <mergeCell ref="EV24:EZ24"/>
    <mergeCell ref="EV25:EZ25"/>
    <mergeCell ref="GI34:GI35"/>
    <mergeCell ref="GK34:GK35"/>
    <mergeCell ref="GJ34:GJ35"/>
    <mergeCell ref="FT17:FV17"/>
    <mergeCell ref="FW17:FY17"/>
    <mergeCell ref="FZ17:GB17"/>
    <mergeCell ref="FA19:FE19"/>
    <mergeCell ref="FA20:FE20"/>
    <mergeCell ref="FF19:FI19"/>
    <mergeCell ref="FF20:FI20"/>
    <mergeCell ref="FA21:FE21"/>
    <mergeCell ref="FA22:FE22"/>
    <mergeCell ref="FF21:FI21"/>
    <mergeCell ref="FF22:FI22"/>
    <mergeCell ref="FA23:FE23"/>
    <mergeCell ref="FA24:FE24"/>
    <mergeCell ref="FF23:FI23"/>
    <mergeCell ref="FF24:FI24"/>
    <mergeCell ref="FA25:FE25"/>
    <mergeCell ref="EV26:EZ26"/>
    <mergeCell ref="FA26:FE26"/>
    <mergeCell ref="FF25:FI25"/>
    <mergeCell ref="FF26:FI26"/>
    <mergeCell ref="EV27:EZ27"/>
    <mergeCell ref="FA27:FE27"/>
    <mergeCell ref="EV28:EZ28"/>
    <mergeCell ref="FA28:FE28"/>
    <mergeCell ref="EV29:EZ29"/>
    <mergeCell ref="FA29:FE29"/>
    <mergeCell ref="EV30:EZ30"/>
    <mergeCell ref="FA30:FE30"/>
    <mergeCell ref="EV31:EZ31"/>
    <mergeCell ref="FA31:FE31"/>
    <mergeCell ref="EV32:EZ32"/>
    <mergeCell ref="FA32:FE32"/>
    <mergeCell ref="EV33:EZ33"/>
    <mergeCell ref="FA33:FE33"/>
    <mergeCell ref="FF33:FI33"/>
    <mergeCell ref="FF18:FI18"/>
    <mergeCell ref="FF31:FI31"/>
    <mergeCell ref="FF32:FI32"/>
    <mergeCell ref="FF27:FI27"/>
    <mergeCell ref="FF28:FI28"/>
    <mergeCell ref="FF29:FI29"/>
    <mergeCell ref="FF30:FI30"/>
    <mergeCell ref="FK25:FN25"/>
    <mergeCell ref="FK26:FN26"/>
    <mergeCell ref="FK27:FN27"/>
    <mergeCell ref="FK28:FN28"/>
    <mergeCell ref="FK29:FN29"/>
    <mergeCell ref="FK30:FN30"/>
    <mergeCell ref="FK33:FN33"/>
    <mergeCell ref="FK18:FN18"/>
    <mergeCell ref="FK19:FN19"/>
    <mergeCell ref="FK20:FN20"/>
    <mergeCell ref="FK21:FN21"/>
    <mergeCell ref="FK22:FN22"/>
    <mergeCell ref="FK23:FN23"/>
    <mergeCell ref="FK24:FN24"/>
    <mergeCell ref="FK31:FN31"/>
    <mergeCell ref="FK32:FN32"/>
    <mergeCell ref="FF17:FN17"/>
    <mergeCell ref="Z17:BK17"/>
    <mergeCell ref="BL17:CW17"/>
    <mergeCell ref="Z18:BK18"/>
    <mergeCell ref="BL18:CW18"/>
    <mergeCell ref="BL19:CW19"/>
    <mergeCell ref="BL22:CW22"/>
    <mergeCell ref="Z24:BK24"/>
    <mergeCell ref="BL23:CW23"/>
    <mergeCell ref="Z21:BK21"/>
    <mergeCell ref="BL20:CW20"/>
    <mergeCell ref="Z22:BK22"/>
    <mergeCell ref="BL21:CW21"/>
    <mergeCell ref="Z23:BK23"/>
    <mergeCell ref="Z27:BK27"/>
    <mergeCell ref="Z28:BK28"/>
    <mergeCell ref="Z19:BK19"/>
    <mergeCell ref="Z20:BK20"/>
    <mergeCell ref="Z25:BK25"/>
    <mergeCell ref="Z26:BK26"/>
    <mergeCell ref="Z29:BK29"/>
    <mergeCell ref="BL29:CW29"/>
    <mergeCell ref="Z30:BK30"/>
    <mergeCell ref="BL30:CW30"/>
    <mergeCell ref="Z31:BK31"/>
    <mergeCell ref="BL31:CW31"/>
    <mergeCell ref="Z32:BK32"/>
    <mergeCell ref="BL32:CW32"/>
    <mergeCell ref="Z33:BK33"/>
    <mergeCell ref="BL33:CW33"/>
    <mergeCell ref="Z35:AH35"/>
    <mergeCell ref="AI34:ER35"/>
    <mergeCell ref="Z34:AH34"/>
    <mergeCell ref="EB33:EF33"/>
    <mergeCell ref="EG33:EK33"/>
    <mergeCell ref="DM33:DQ33"/>
    <mergeCell ref="DR33:DV33"/>
    <mergeCell ref="DW33:EA33"/>
    <mergeCell ref="FF34:FN35"/>
    <mergeCell ref="ES34:FE35"/>
    <mergeCell ref="A36:AM36"/>
    <mergeCell ref="FK36:FN36"/>
    <mergeCell ref="FF36:FI36"/>
    <mergeCell ref="ES36:EX36"/>
    <mergeCell ref="EZ36:FE36"/>
    <mergeCell ref="EL32:EP32"/>
    <mergeCell ref="EQ32:EU32"/>
    <mergeCell ref="EL33:EP33"/>
    <mergeCell ref="EQ33:EU33"/>
    <mergeCell ref="EL29:EP29"/>
    <mergeCell ref="EQ29:EU29"/>
    <mergeCell ref="EL30:EP30"/>
    <mergeCell ref="EQ30:EU30"/>
    <mergeCell ref="EL27:EP27"/>
    <mergeCell ref="EQ27:EU27"/>
    <mergeCell ref="EL28:EP28"/>
    <mergeCell ref="EQ28:EU28"/>
    <mergeCell ref="EL18:EP18"/>
    <mergeCell ref="EQ18:EU18"/>
    <mergeCell ref="EL19:EP19"/>
    <mergeCell ref="EQ19:EU19"/>
    <mergeCell ref="EG19:EK19"/>
    <mergeCell ref="EL20:EP20"/>
    <mergeCell ref="EG21:EK21"/>
    <mergeCell ref="EB22:EF22"/>
    <mergeCell ref="EG22:EK22"/>
    <mergeCell ref="EB20:EF20"/>
    <mergeCell ref="EG20:EK20"/>
    <mergeCell ref="EB21:EF21"/>
    <mergeCell ref="BL28:CW28"/>
    <mergeCell ref="CX28:DB28"/>
    <mergeCell ref="DC28:DG28"/>
    <mergeCell ref="EQ20:EU20"/>
    <mergeCell ref="CX26:DB26"/>
    <mergeCell ref="DC26:DG26"/>
    <mergeCell ref="CX27:DB27"/>
    <mergeCell ref="DC27:DG27"/>
    <mergeCell ref="DC21:DG21"/>
    <mergeCell ref="CX22:DB22"/>
    <mergeCell ref="DH20:DL20"/>
    <mergeCell ref="DM20:DQ20"/>
    <mergeCell ref="CX33:DB33"/>
    <mergeCell ref="DC33:DG33"/>
    <mergeCell ref="CX31:DB31"/>
    <mergeCell ref="DC31:DG31"/>
    <mergeCell ref="CX32:DB32"/>
    <mergeCell ref="DC32:DG32"/>
    <mergeCell ref="DC20:DG20"/>
    <mergeCell ref="CX21:DB21"/>
    <mergeCell ref="EZ39:FG42"/>
    <mergeCell ref="EF41:EY42"/>
    <mergeCell ref="DH33:DL33"/>
    <mergeCell ref="DR21:DV21"/>
    <mergeCell ref="DW22:EA22"/>
    <mergeCell ref="DW21:EA21"/>
    <mergeCell ref="EL25:EP25"/>
    <mergeCell ref="EQ25:EU25"/>
    <mergeCell ref="EL26:EP26"/>
    <mergeCell ref="EQ26:EU26"/>
    <mergeCell ref="EF43:ER43"/>
    <mergeCell ref="DV36:ER36"/>
    <mergeCell ref="EF39:EY40"/>
    <mergeCell ref="ED37:FN38"/>
    <mergeCell ref="ED39:EE45"/>
    <mergeCell ref="FH39:FN42"/>
    <mergeCell ref="CN43:EA44"/>
    <mergeCell ref="EF45:FJ45"/>
    <mergeCell ref="ES43:FJ43"/>
    <mergeCell ref="EF44:FJ44"/>
    <mergeCell ref="FK43:FN45"/>
    <mergeCell ref="AN36:DU36"/>
    <mergeCell ref="F33:J33"/>
    <mergeCell ref="K33:O33"/>
    <mergeCell ref="P33:T33"/>
    <mergeCell ref="U33:Y33"/>
    <mergeCell ref="F35:J35"/>
    <mergeCell ref="K35:O35"/>
    <mergeCell ref="P35:T35"/>
    <mergeCell ref="U35:Y35"/>
    <mergeCell ref="F32:J32"/>
    <mergeCell ref="K32:O32"/>
    <mergeCell ref="P32:T32"/>
    <mergeCell ref="U32:Y32"/>
    <mergeCell ref="F31:J31"/>
    <mergeCell ref="K31:O31"/>
    <mergeCell ref="P31:T31"/>
    <mergeCell ref="U31:Y31"/>
    <mergeCell ref="K29:O29"/>
    <mergeCell ref="P29:T29"/>
    <mergeCell ref="U29:Y29"/>
    <mergeCell ref="F30:J30"/>
    <mergeCell ref="K30:O30"/>
    <mergeCell ref="P30:T30"/>
    <mergeCell ref="U30:Y30"/>
    <mergeCell ref="F28:J28"/>
    <mergeCell ref="K28:O28"/>
    <mergeCell ref="P28:T28"/>
    <mergeCell ref="U28:Y28"/>
    <mergeCell ref="F27:J27"/>
    <mergeCell ref="K27:O27"/>
    <mergeCell ref="P27:T27"/>
    <mergeCell ref="U27:Y27"/>
    <mergeCell ref="K25:O25"/>
    <mergeCell ref="P25:T25"/>
    <mergeCell ref="U25:Y25"/>
    <mergeCell ref="F26:J26"/>
    <mergeCell ref="K26:O26"/>
    <mergeCell ref="P26:T26"/>
    <mergeCell ref="U26:Y26"/>
    <mergeCell ref="U23:Y23"/>
    <mergeCell ref="F24:J24"/>
    <mergeCell ref="K24:O24"/>
    <mergeCell ref="P24:T24"/>
    <mergeCell ref="U24:Y24"/>
    <mergeCell ref="P23:T23"/>
    <mergeCell ref="U22:Y22"/>
    <mergeCell ref="F20:J20"/>
    <mergeCell ref="K20:O20"/>
    <mergeCell ref="P20:T20"/>
    <mergeCell ref="U20:Y20"/>
    <mergeCell ref="K21:O21"/>
    <mergeCell ref="F22:J22"/>
    <mergeCell ref="K22:O22"/>
    <mergeCell ref="P22:T22"/>
    <mergeCell ref="EB18:EF18"/>
    <mergeCell ref="EG18:EK18"/>
    <mergeCell ref="F19:J19"/>
    <mergeCell ref="K19:O19"/>
    <mergeCell ref="P19:T19"/>
    <mergeCell ref="U19:Y19"/>
    <mergeCell ref="CX18:DB18"/>
    <mergeCell ref="DC18:DG18"/>
    <mergeCell ref="DC19:DG19"/>
    <mergeCell ref="EB19:EF19"/>
    <mergeCell ref="F18:J18"/>
    <mergeCell ref="K18:O18"/>
    <mergeCell ref="P18:T18"/>
    <mergeCell ref="U18:Y18"/>
    <mergeCell ref="A46:FN46"/>
    <mergeCell ref="A29:E29"/>
    <mergeCell ref="A30:E30"/>
    <mergeCell ref="A31:E31"/>
    <mergeCell ref="A32:E32"/>
    <mergeCell ref="A33:E33"/>
    <mergeCell ref="F29:J29"/>
    <mergeCell ref="DH29:DL29"/>
    <mergeCell ref="A34:Y34"/>
    <mergeCell ref="A35:E35"/>
    <mergeCell ref="DM19:DQ19"/>
    <mergeCell ref="DR17:EA17"/>
    <mergeCell ref="DR18:DV18"/>
    <mergeCell ref="DH17:DQ17"/>
    <mergeCell ref="DH18:DL18"/>
    <mergeCell ref="DM18:DQ18"/>
    <mergeCell ref="DH19:DL19"/>
    <mergeCell ref="CX25:DB25"/>
    <mergeCell ref="DC25:DG25"/>
    <mergeCell ref="DC22:DG22"/>
    <mergeCell ref="CX20:DB20"/>
    <mergeCell ref="DH25:DL25"/>
    <mergeCell ref="DM25:DQ25"/>
    <mergeCell ref="DH26:DL26"/>
    <mergeCell ref="DM26:DQ26"/>
    <mergeCell ref="A26:E26"/>
    <mergeCell ref="A19:E19"/>
    <mergeCell ref="A20:E20"/>
    <mergeCell ref="A21:E21"/>
    <mergeCell ref="DM23:DQ23"/>
    <mergeCell ref="F21:J21"/>
    <mergeCell ref="DH24:DL24"/>
    <mergeCell ref="DM24:DQ24"/>
    <mergeCell ref="DH21:DL21"/>
    <mergeCell ref="DM21:DQ21"/>
    <mergeCell ref="DH22:DL22"/>
    <mergeCell ref="DM22:DQ22"/>
    <mergeCell ref="P21:T21"/>
    <mergeCell ref="U21:Y21"/>
    <mergeCell ref="A28:E28"/>
    <mergeCell ref="A22:E22"/>
    <mergeCell ref="A23:E23"/>
    <mergeCell ref="DH23:DL23"/>
    <mergeCell ref="A27:E27"/>
    <mergeCell ref="A24:E24"/>
    <mergeCell ref="A25:E25"/>
    <mergeCell ref="F23:J23"/>
    <mergeCell ref="K23:O23"/>
    <mergeCell ref="F25:J25"/>
    <mergeCell ref="DH27:DL27"/>
    <mergeCell ref="CX30:DB30"/>
    <mergeCell ref="DH30:DL30"/>
    <mergeCell ref="DM30:DQ30"/>
    <mergeCell ref="DC30:DG30"/>
    <mergeCell ref="CX29:DB29"/>
    <mergeCell ref="DC29:DG29"/>
    <mergeCell ref="DH31:DL31"/>
    <mergeCell ref="DM31:DQ31"/>
    <mergeCell ref="A18:E18"/>
    <mergeCell ref="DM27:DQ27"/>
    <mergeCell ref="DH28:DL28"/>
    <mergeCell ref="DM28:DQ28"/>
    <mergeCell ref="DM29:DQ29"/>
    <mergeCell ref="CX23:DB23"/>
    <mergeCell ref="DC23:DG23"/>
    <mergeCell ref="CX24:DB24"/>
    <mergeCell ref="EV18:EZ18"/>
    <mergeCell ref="FA18:FE18"/>
    <mergeCell ref="DH32:DL32"/>
    <mergeCell ref="DM32:DQ32"/>
    <mergeCell ref="DW18:EA18"/>
    <mergeCell ref="DR19:DV19"/>
    <mergeCell ref="DW19:EA19"/>
    <mergeCell ref="DR20:DV20"/>
    <mergeCell ref="DW20:EA20"/>
    <mergeCell ref="DR22:DV22"/>
    <mergeCell ref="EQ21:EU21"/>
    <mergeCell ref="EL22:EP22"/>
    <mergeCell ref="EQ22:EU22"/>
    <mergeCell ref="EL21:EP21"/>
    <mergeCell ref="DR23:DV23"/>
    <mergeCell ref="DW23:EA23"/>
    <mergeCell ref="DR24:DV24"/>
    <mergeCell ref="DW24:EA24"/>
    <mergeCell ref="EG23:EK23"/>
    <mergeCell ref="EB24:EF24"/>
    <mergeCell ref="EG24:EK24"/>
    <mergeCell ref="EB25:EF25"/>
    <mergeCell ref="EG25:EK25"/>
    <mergeCell ref="EB30:EF30"/>
    <mergeCell ref="EG30:EK30"/>
    <mergeCell ref="DW28:EA28"/>
    <mergeCell ref="EB29:EF29"/>
    <mergeCell ref="DR26:DV26"/>
    <mergeCell ref="DW26:EA26"/>
    <mergeCell ref="DR27:DV27"/>
    <mergeCell ref="EG28:EK28"/>
    <mergeCell ref="EB28:EF28"/>
    <mergeCell ref="DR28:DV28"/>
    <mergeCell ref="EB26:EF26"/>
    <mergeCell ref="EG26:EK26"/>
    <mergeCell ref="EB27:EF27"/>
    <mergeCell ref="EG27:EK27"/>
    <mergeCell ref="DR29:DV29"/>
    <mergeCell ref="DW29:EA29"/>
    <mergeCell ref="DR30:DV30"/>
    <mergeCell ref="EG32:EK32"/>
    <mergeCell ref="EG31:EK31"/>
    <mergeCell ref="DR31:DV31"/>
    <mergeCell ref="DW31:EA31"/>
    <mergeCell ref="EB31:EF31"/>
    <mergeCell ref="DW30:EA30"/>
    <mergeCell ref="EG29:EK29"/>
    <mergeCell ref="EL31:EP31"/>
    <mergeCell ref="EQ31:EU31"/>
    <mergeCell ref="A5:CG5"/>
    <mergeCell ref="CH5:FN5"/>
    <mergeCell ref="EL23:EP23"/>
    <mergeCell ref="EQ23:EU23"/>
    <mergeCell ref="EL24:EP24"/>
    <mergeCell ref="EQ24:EU24"/>
    <mergeCell ref="EV17:FE17"/>
    <mergeCell ref="FF6:FN6"/>
    <mergeCell ref="B37:EC42"/>
    <mergeCell ref="CX19:DB19"/>
    <mergeCell ref="DR32:DV32"/>
    <mergeCell ref="DW32:EA32"/>
    <mergeCell ref="EB32:EF32"/>
    <mergeCell ref="DW27:EA27"/>
    <mergeCell ref="DR25:DV25"/>
    <mergeCell ref="DW25:EA25"/>
    <mergeCell ref="EB23:EF23"/>
    <mergeCell ref="DC24:DG24"/>
    <mergeCell ref="FF9:FJ9"/>
    <mergeCell ref="EW9:FE9"/>
    <mergeCell ref="CB9:CF9"/>
    <mergeCell ref="CG9:CK9"/>
    <mergeCell ref="CL9:CP9"/>
    <mergeCell ref="CQ9:EP9"/>
    <mergeCell ref="EW7:FE7"/>
    <mergeCell ref="FF7:FJ7"/>
    <mergeCell ref="FK7:FN7"/>
    <mergeCell ref="FF8:FJ8"/>
    <mergeCell ref="FK8:FN8"/>
    <mergeCell ref="CB6:CK6"/>
    <mergeCell ref="CB7:CF7"/>
    <mergeCell ref="CG7:CK7"/>
    <mergeCell ref="EQ7:EV7"/>
    <mergeCell ref="BL11:BQ11"/>
    <mergeCell ref="FK9:FN9"/>
    <mergeCell ref="BR12:CA12"/>
    <mergeCell ref="CQ12:EP12"/>
    <mergeCell ref="BL12:BQ12"/>
    <mergeCell ref="FK12:FN12"/>
    <mergeCell ref="BL9:BQ9"/>
    <mergeCell ref="BR9:CA9"/>
    <mergeCell ref="CL12:CP12"/>
    <mergeCell ref="EQ9:EV9"/>
    <mergeCell ref="CX17:DG17"/>
    <mergeCell ref="CL10:CP10"/>
    <mergeCell ref="CQ10:EP10"/>
    <mergeCell ref="A16:E17"/>
    <mergeCell ref="F16:J17"/>
    <mergeCell ref="K16:O17"/>
    <mergeCell ref="P16:T17"/>
    <mergeCell ref="BL10:BQ10"/>
    <mergeCell ref="CG10:CK10"/>
    <mergeCell ref="CB15:CF15"/>
    <mergeCell ref="FF13:FJ13"/>
    <mergeCell ref="FK13:FN13"/>
    <mergeCell ref="BR8:CA8"/>
    <mergeCell ref="CB8:CF8"/>
    <mergeCell ref="CG8:CK8"/>
    <mergeCell ref="EW8:FE8"/>
    <mergeCell ref="CQ13:DW13"/>
    <mergeCell ref="DX13:FE13"/>
    <mergeCell ref="CB10:CF10"/>
    <mergeCell ref="BR10:CA10"/>
    <mergeCell ref="BL8:BQ8"/>
    <mergeCell ref="EL17:EU17"/>
    <mergeCell ref="EW11:FE11"/>
    <mergeCell ref="FF15:FJ15"/>
    <mergeCell ref="EQ12:EV12"/>
    <mergeCell ref="EW12:FE12"/>
    <mergeCell ref="FF12:FJ12"/>
    <mergeCell ref="EB17:EK17"/>
    <mergeCell ref="CQ14:DW14"/>
    <mergeCell ref="DX14:FE14"/>
    <mergeCell ref="CG15:CK15"/>
    <mergeCell ref="CL13:CP13"/>
    <mergeCell ref="CG13:CK13"/>
    <mergeCell ref="CB13:CF13"/>
    <mergeCell ref="CB14:CF14"/>
    <mergeCell ref="CG14:CK14"/>
    <mergeCell ref="CB11:CF11"/>
    <mergeCell ref="G15:K15"/>
    <mergeCell ref="A13:F15"/>
    <mergeCell ref="G13:K13"/>
    <mergeCell ref="G14:K14"/>
    <mergeCell ref="G11:K11"/>
    <mergeCell ref="L11:BK11"/>
    <mergeCell ref="G12:K12"/>
    <mergeCell ref="L12:BK12"/>
    <mergeCell ref="BR11:CA11"/>
    <mergeCell ref="A4:I4"/>
    <mergeCell ref="A6:F12"/>
    <mergeCell ref="EQ10:EV10"/>
    <mergeCell ref="EW10:FE10"/>
    <mergeCell ref="CL11:CP11"/>
    <mergeCell ref="CQ11:EP11"/>
    <mergeCell ref="EQ11:EV11"/>
    <mergeCell ref="CG11:CK11"/>
    <mergeCell ref="CB12:CF12"/>
    <mergeCell ref="CG12:CK12"/>
    <mergeCell ref="J4:CG4"/>
    <mergeCell ref="CQ4:FN4"/>
    <mergeCell ref="CH4:CP4"/>
    <mergeCell ref="EV2:FN2"/>
    <mergeCell ref="A3:I3"/>
    <mergeCell ref="J3:CG3"/>
    <mergeCell ref="CQ3:FN3"/>
    <mergeCell ref="R1:CG1"/>
    <mergeCell ref="R2:CG2"/>
    <mergeCell ref="A1:Q2"/>
    <mergeCell ref="CH3:CP3"/>
    <mergeCell ref="CH1:FN1"/>
    <mergeCell ref="CH2:EU2"/>
    <mergeCell ref="G8:K8"/>
    <mergeCell ref="L8:BK8"/>
    <mergeCell ref="CL6:DJ6"/>
    <mergeCell ref="CL7:CP7"/>
    <mergeCell ref="CQ7:EP7"/>
    <mergeCell ref="CL8:CP8"/>
    <mergeCell ref="BL7:BQ7"/>
    <mergeCell ref="DK6:FE6"/>
    <mergeCell ref="CQ8:EP8"/>
    <mergeCell ref="EQ8:EV8"/>
    <mergeCell ref="G9:K9"/>
    <mergeCell ref="L9:BK9"/>
    <mergeCell ref="G10:K10"/>
    <mergeCell ref="L10:BK10"/>
    <mergeCell ref="G6:AE6"/>
    <mergeCell ref="AF6:CA6"/>
    <mergeCell ref="G7:K7"/>
    <mergeCell ref="L7:BK7"/>
    <mergeCell ref="BR7:CA7"/>
    <mergeCell ref="FF10:FJ10"/>
    <mergeCell ref="FK10:FN10"/>
    <mergeCell ref="FF11:FJ11"/>
    <mergeCell ref="FK11:FN11"/>
    <mergeCell ref="FF14:FJ14"/>
    <mergeCell ref="FK14:FN14"/>
    <mergeCell ref="CL15:CP15"/>
    <mergeCell ref="CL14:CP14"/>
    <mergeCell ref="FK15:FN15"/>
    <mergeCell ref="A43:A45"/>
    <mergeCell ref="AP43:AT45"/>
    <mergeCell ref="CI43:CM45"/>
    <mergeCell ref="EB43:EC45"/>
    <mergeCell ref="B45:AO45"/>
    <mergeCell ref="AU45:CH45"/>
    <mergeCell ref="AU43:CH44"/>
    <mergeCell ref="B43:AO44"/>
    <mergeCell ref="CN45:EA45"/>
    <mergeCell ref="FS34:FS35"/>
    <mergeCell ref="FR34:FR35"/>
    <mergeCell ref="GP8:GQ8"/>
    <mergeCell ref="GR8:GS8"/>
    <mergeCell ref="GS16:GT16"/>
    <mergeCell ref="GC17:GE17"/>
    <mergeCell ref="GF17:GH17"/>
    <mergeCell ref="GI17:GK17"/>
    <mergeCell ref="GL17:GN17"/>
    <mergeCell ref="FT34:GH35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workbookViewId="0" topLeftCell="A2">
      <selection activeCell="DK6" sqref="DK6:FE6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109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106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131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2</v>
      </c>
      <c r="CC7" s="216"/>
      <c r="CD7" s="216"/>
      <c r="CE7" s="216"/>
      <c r="CF7" s="216"/>
      <c r="CG7" s="216">
        <f>FK20+FK24</f>
        <v>0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135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1</v>
      </c>
      <c r="FG7" s="216"/>
      <c r="FH7" s="216"/>
      <c r="FI7" s="216"/>
      <c r="FJ7" s="216"/>
      <c r="FK7" s="216">
        <f>FF21+FF24</f>
        <v>1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132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0</v>
      </c>
      <c r="CC8" s="216"/>
      <c r="CD8" s="216"/>
      <c r="CE8" s="216"/>
      <c r="CF8" s="216"/>
      <c r="CG8" s="216">
        <f>FK21+FK25</f>
        <v>2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136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1</v>
      </c>
      <c r="FG8" s="216"/>
      <c r="FH8" s="216"/>
      <c r="FI8" s="216"/>
      <c r="FJ8" s="216"/>
      <c r="FK8" s="216">
        <f>FF20+FF25</f>
        <v>1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133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1</v>
      </c>
      <c r="CC9" s="216"/>
      <c r="CD9" s="216"/>
      <c r="CE9" s="216"/>
      <c r="CF9" s="216"/>
      <c r="CG9" s="216">
        <f>FK22+FK26</f>
        <v>1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137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0</v>
      </c>
      <c r="FG9" s="216"/>
      <c r="FH9" s="216"/>
      <c r="FI9" s="216"/>
      <c r="FJ9" s="216"/>
      <c r="FK9" s="216">
        <f>FF23+FF26</f>
        <v>2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134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2</v>
      </c>
      <c r="CC10" s="216"/>
      <c r="CD10" s="216"/>
      <c r="CE10" s="216"/>
      <c r="CF10" s="216"/>
      <c r="CG10" s="216">
        <f>FK23+FK27</f>
        <v>0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138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1</v>
      </c>
      <c r="FG10" s="216"/>
      <c r="FH10" s="216"/>
      <c r="FI10" s="216"/>
      <c r="FJ10" s="216"/>
      <c r="FK10" s="216">
        <f>FF22+FF27</f>
        <v>1</v>
      </c>
      <c r="FL10" s="216"/>
      <c r="FM10" s="216"/>
      <c r="FN10" s="217"/>
      <c r="GP10" s="9">
        <v>1</v>
      </c>
      <c r="GQ10" s="10" t="str">
        <f aca="true" t="shared" si="0" ref="GQ10:GQ15">L7</f>
        <v>Spieß</v>
      </c>
      <c r="GR10" s="11" t="str">
        <f>L13</f>
        <v>Spieß</v>
      </c>
      <c r="GS10" s="12">
        <f aca="true" t="shared" si="1" ref="GS10:GS15">IF(GR10=$GQ$10,$GP$10,IF(GR10=$GQ$11,$GP$11,IF(GR10=$GQ$12,$GP$12,IF(GR10=$GQ$13,$GP$13,IF(GR10=$GQ$14,$GP$14,IF(GR10=$GQ$15,$GP$15,"Fehler"))))))</f>
        <v>1</v>
      </c>
      <c r="GT10" s="370">
        <f>SUM(GS10:GS11)</f>
        <v>5</v>
      </c>
      <c r="GV10" s="9">
        <v>1</v>
      </c>
      <c r="GW10" s="10" t="str">
        <f aca="true" t="shared" si="2" ref="GW10:GW15">CQ7</f>
        <v>Oechsle</v>
      </c>
      <c r="GX10" s="11" t="str">
        <f>CQ13</f>
        <v>Lamb</v>
      </c>
      <c r="GY10" s="12">
        <f aca="true" t="shared" si="3" ref="GY10:GY15">IF(GX10=$GW$10,$GV$10,IF(GX10=$GW$11,$GV$11,IF(GX10=$GW$12,$GV$12,IF(GX10=$GW$13,$GV$13,IF(GX10=$GW$14,$GV$14,IF(GX10=$GW$15,$GV$15,"Fehler"))))))</f>
        <v>2</v>
      </c>
      <c r="GZ10" s="370">
        <f>SUM(GY10:GY11)</f>
        <v>5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Eisenmann</v>
      </c>
      <c r="GR11" s="13" t="str">
        <f>AS13</f>
        <v>Frank</v>
      </c>
      <c r="GS11" s="14">
        <f t="shared" si="1"/>
        <v>4</v>
      </c>
      <c r="GT11" s="371"/>
      <c r="GV11" s="9">
        <v>2</v>
      </c>
      <c r="GW11" s="10" t="str">
        <f t="shared" si="2"/>
        <v>Lamb</v>
      </c>
      <c r="GX11" s="13" t="str">
        <f>DX13</f>
        <v>Reuther</v>
      </c>
      <c r="GY11" s="14">
        <f t="shared" si="3"/>
        <v>3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Valentin</v>
      </c>
      <c r="GR12" s="11" t="str">
        <f>L14</f>
        <v>Eisenmann</v>
      </c>
      <c r="GS12" s="12">
        <f t="shared" si="1"/>
        <v>2</v>
      </c>
      <c r="GT12" s="370">
        <f>SUM(GS12:GS13)</f>
        <v>5</v>
      </c>
      <c r="GV12" s="9">
        <v>3</v>
      </c>
      <c r="GW12" s="10" t="str">
        <f t="shared" si="2"/>
        <v>Reuther</v>
      </c>
      <c r="GX12" s="11" t="str">
        <f>CQ14</f>
        <v>Oechsle</v>
      </c>
      <c r="GY12" s="12">
        <f t="shared" si="3"/>
        <v>1</v>
      </c>
      <c r="GZ12" s="370">
        <f>SUM(GY12:GY13)</f>
        <v>5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131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134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1</v>
      </c>
      <c r="CC13" s="268"/>
      <c r="CD13" s="268"/>
      <c r="CE13" s="268"/>
      <c r="CF13" s="268"/>
      <c r="CG13" s="268">
        <f>FK18</f>
        <v>0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136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137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0</v>
      </c>
      <c r="FG13" s="268"/>
      <c r="FH13" s="268"/>
      <c r="FI13" s="268"/>
      <c r="FJ13" s="268"/>
      <c r="FK13" s="268">
        <f>FF18</f>
        <v>1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Frank</v>
      </c>
      <c r="GR13" s="13" t="str">
        <f>AS14</f>
        <v>Valentin</v>
      </c>
      <c r="GS13" s="14">
        <f t="shared" si="1"/>
        <v>3</v>
      </c>
      <c r="GT13" s="371"/>
      <c r="GU13" s="39"/>
      <c r="GV13" s="9">
        <v>4</v>
      </c>
      <c r="GW13" s="10" t="str">
        <f t="shared" si="2"/>
        <v>Toberer</v>
      </c>
      <c r="GX13" s="13" t="str">
        <f>DX14</f>
        <v>Toberer</v>
      </c>
      <c r="GY13" s="14">
        <f t="shared" si="3"/>
        <v>4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132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133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0</v>
      </c>
      <c r="CC14" s="216"/>
      <c r="CD14" s="216"/>
      <c r="CE14" s="216"/>
      <c r="CF14" s="216"/>
      <c r="CG14" s="216">
        <f>FK19</f>
        <v>1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135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138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1</v>
      </c>
      <c r="FG14" s="216"/>
      <c r="FH14" s="216"/>
      <c r="FI14" s="216"/>
      <c r="FJ14" s="216"/>
      <c r="FK14" s="216">
        <f>FF19</f>
        <v>0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Spieß / Frank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Lamb / Reuther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11</v>
      </c>
      <c r="CY18" s="297"/>
      <c r="CZ18" s="297"/>
      <c r="DA18" s="297"/>
      <c r="DB18" s="297"/>
      <c r="DC18" s="297">
        <v>6</v>
      </c>
      <c r="DD18" s="297"/>
      <c r="DE18" s="297"/>
      <c r="DF18" s="297"/>
      <c r="DG18" s="298"/>
      <c r="DH18" s="296">
        <v>6</v>
      </c>
      <c r="DI18" s="297"/>
      <c r="DJ18" s="297"/>
      <c r="DK18" s="297"/>
      <c r="DL18" s="297"/>
      <c r="DM18" s="297">
        <v>11</v>
      </c>
      <c r="DN18" s="297"/>
      <c r="DO18" s="297"/>
      <c r="DP18" s="297"/>
      <c r="DQ18" s="298"/>
      <c r="DR18" s="296">
        <v>6</v>
      </c>
      <c r="DS18" s="297"/>
      <c r="DT18" s="297"/>
      <c r="DU18" s="297"/>
      <c r="DV18" s="297"/>
      <c r="DW18" s="297">
        <v>11</v>
      </c>
      <c r="DX18" s="297"/>
      <c r="DY18" s="297"/>
      <c r="DZ18" s="297"/>
      <c r="EA18" s="298"/>
      <c r="EB18" s="296">
        <v>11</v>
      </c>
      <c r="EC18" s="297"/>
      <c r="ED18" s="297"/>
      <c r="EE18" s="297"/>
      <c r="EF18" s="297"/>
      <c r="EG18" s="297">
        <v>6</v>
      </c>
      <c r="EH18" s="297"/>
      <c r="EI18" s="297"/>
      <c r="EJ18" s="297"/>
      <c r="EK18" s="298"/>
      <c r="EL18" s="296">
        <v>11</v>
      </c>
      <c r="EM18" s="297"/>
      <c r="EN18" s="297"/>
      <c r="EO18" s="297"/>
      <c r="EP18" s="297"/>
      <c r="EQ18" s="297">
        <v>9</v>
      </c>
      <c r="ER18" s="297"/>
      <c r="ES18" s="297"/>
      <c r="ET18" s="297"/>
      <c r="EU18" s="298"/>
      <c r="EV18" s="301">
        <f aca="true" t="shared" si="5" ref="EV18:EV33">IF(CX18+DC18&gt;0,GI18,"")</f>
        <v>3</v>
      </c>
      <c r="EW18" s="302"/>
      <c r="EX18" s="302"/>
      <c r="EY18" s="302"/>
      <c r="EZ18" s="303"/>
      <c r="FA18" s="304">
        <f aca="true" t="shared" si="6" ref="FA18:FA33">IF(CX18+DC18&gt;0,GK18,"")</f>
        <v>2</v>
      </c>
      <c r="FB18" s="302"/>
      <c r="FC18" s="302"/>
      <c r="FD18" s="302"/>
      <c r="FE18" s="305"/>
      <c r="FF18" s="345">
        <f aca="true" t="shared" si="7" ref="FF18:FF27">GL18</f>
        <v>1</v>
      </c>
      <c r="FG18" s="346"/>
      <c r="FH18" s="346"/>
      <c r="FI18" s="346"/>
      <c r="FJ18" s="26"/>
      <c r="FK18" s="346">
        <f aca="true" t="shared" si="8" ref="FK18:FK27">GN18</f>
        <v>0</v>
      </c>
      <c r="FL18" s="346"/>
      <c r="FM18" s="346"/>
      <c r="FN18" s="347"/>
      <c r="FR18" s="36" t="str">
        <f t="shared" si="4"/>
        <v>Spieß / Frank</v>
      </c>
      <c r="FS18" s="36" t="str">
        <f>BL18</f>
        <v>Lamb / Reuther</v>
      </c>
      <c r="FT18" s="33">
        <f aca="true" t="shared" si="9" ref="FT18:FT33">IF(CX18&gt;=11,IF(CX18-DC18&gt;1,1,0),0)</f>
        <v>1</v>
      </c>
      <c r="FU18" s="23" t="s">
        <v>4</v>
      </c>
      <c r="FV18" s="4">
        <f aca="true" t="shared" si="10" ref="FV18:FV33">IF(DC18&gt;=11,IF(DC18-CX18&gt;1,1,0),0)</f>
        <v>0</v>
      </c>
      <c r="FW18" s="3">
        <f aca="true" t="shared" si="11" ref="FW18:FW33">IF(DH18&gt;=11,IF(DH18-DM18&gt;1,1,0),0)</f>
        <v>0</v>
      </c>
      <c r="FX18" s="23" t="s">
        <v>4</v>
      </c>
      <c r="FY18" s="4">
        <f aca="true" t="shared" si="12" ref="FY18:FY33">IF(DM18&gt;=11,IF(DM18-DH18&gt;1,1,0),0)</f>
        <v>1</v>
      </c>
      <c r="FZ18" s="3">
        <f aca="true" t="shared" si="13" ref="FZ18:FZ33">IF(DR18&gt;=11,IF(DR18-DW18&gt;1,1,0),0)</f>
        <v>0</v>
      </c>
      <c r="GA18" s="23" t="s">
        <v>4</v>
      </c>
      <c r="GB18" s="4">
        <f aca="true" t="shared" si="14" ref="GB18:GB33">IF(DW18&gt;=11,IF(DW18-DR18&gt;1,1,0),0)</f>
        <v>1</v>
      </c>
      <c r="GC18" s="3">
        <f aca="true" t="shared" si="15" ref="GC18:GC33">IF(EB18&gt;=11,IF(EB18-EG18&gt;1,1,0),0)</f>
        <v>1</v>
      </c>
      <c r="GD18" s="23" t="s">
        <v>4</v>
      </c>
      <c r="GE18" s="4">
        <f aca="true" t="shared" si="16" ref="GE18:GE33">IF(EG18&gt;=11,IF(EG18-EB18&gt;1,1,0),0)</f>
        <v>0</v>
      </c>
      <c r="GF18" s="3">
        <f aca="true" t="shared" si="17" ref="GF18:GF33">IF(EL18&gt;=11,IF(EL18-EQ18&gt;1,1,0),0)</f>
        <v>1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3</v>
      </c>
      <c r="GJ18" s="23" t="s">
        <v>4</v>
      </c>
      <c r="GK18" s="4">
        <f aca="true" t="shared" si="20" ref="GK18:GK33">FV18+FY18+GB18+GE18+GH18</f>
        <v>2</v>
      </c>
      <c r="GL18" s="3">
        <f aca="true" t="shared" si="21" ref="GL18:GL33">IF(IF(GI18+GK18&gt;=3,GI18&gt;=3,0),1,0)</f>
        <v>1</v>
      </c>
      <c r="GM18" s="23" t="s">
        <v>4</v>
      </c>
      <c r="GN18" s="4">
        <f aca="true" t="shared" si="22" ref="GN18:GN33">IF(IF(GI18+GK18&gt;=3,GK18&gt;=3,0),1,0)</f>
        <v>0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Eisenmann / Valentin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Oechsle / Toberer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9</v>
      </c>
      <c r="CY19" s="297"/>
      <c r="CZ19" s="297"/>
      <c r="DA19" s="297"/>
      <c r="DB19" s="297"/>
      <c r="DC19" s="297">
        <v>11</v>
      </c>
      <c r="DD19" s="297"/>
      <c r="DE19" s="297"/>
      <c r="DF19" s="297"/>
      <c r="DG19" s="298"/>
      <c r="DH19" s="296">
        <v>3</v>
      </c>
      <c r="DI19" s="297"/>
      <c r="DJ19" s="297"/>
      <c r="DK19" s="297"/>
      <c r="DL19" s="297"/>
      <c r="DM19" s="297">
        <v>11</v>
      </c>
      <c r="DN19" s="297"/>
      <c r="DO19" s="297"/>
      <c r="DP19" s="297"/>
      <c r="DQ19" s="298"/>
      <c r="DR19" s="296">
        <v>6</v>
      </c>
      <c r="DS19" s="297"/>
      <c r="DT19" s="297"/>
      <c r="DU19" s="297"/>
      <c r="DV19" s="297"/>
      <c r="DW19" s="297">
        <v>11</v>
      </c>
      <c r="DX19" s="297"/>
      <c r="DY19" s="297"/>
      <c r="DZ19" s="297"/>
      <c r="EA19" s="298"/>
      <c r="EB19" s="296"/>
      <c r="EC19" s="297"/>
      <c r="ED19" s="297"/>
      <c r="EE19" s="297"/>
      <c r="EF19" s="297"/>
      <c r="EG19" s="297"/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0</v>
      </c>
      <c r="EW19" s="302"/>
      <c r="EX19" s="302"/>
      <c r="EY19" s="302"/>
      <c r="EZ19" s="303"/>
      <c r="FA19" s="304">
        <f t="shared" si="6"/>
        <v>3</v>
      </c>
      <c r="FB19" s="302"/>
      <c r="FC19" s="302"/>
      <c r="FD19" s="302"/>
      <c r="FE19" s="305"/>
      <c r="FF19" s="345">
        <f t="shared" si="7"/>
        <v>0</v>
      </c>
      <c r="FG19" s="346"/>
      <c r="FH19" s="346"/>
      <c r="FI19" s="346"/>
      <c r="FJ19" s="26"/>
      <c r="FK19" s="346">
        <f t="shared" si="8"/>
        <v>1</v>
      </c>
      <c r="FL19" s="346"/>
      <c r="FM19" s="346"/>
      <c r="FN19" s="347"/>
      <c r="FR19" s="36" t="str">
        <f t="shared" si="4"/>
        <v>Eisenmann / Valentin</v>
      </c>
      <c r="FS19" s="36" t="str">
        <f>BL19</f>
        <v>Oechsle / Toberer</v>
      </c>
      <c r="FT19" s="33">
        <f t="shared" si="9"/>
        <v>0</v>
      </c>
      <c r="FU19" s="23" t="s">
        <v>4</v>
      </c>
      <c r="FV19" s="4">
        <f t="shared" si="10"/>
        <v>1</v>
      </c>
      <c r="FW19" s="3">
        <f t="shared" si="11"/>
        <v>0</v>
      </c>
      <c r="FX19" s="23" t="s">
        <v>4</v>
      </c>
      <c r="FY19" s="4">
        <f t="shared" si="12"/>
        <v>1</v>
      </c>
      <c r="FZ19" s="3">
        <f t="shared" si="13"/>
        <v>0</v>
      </c>
      <c r="GA19" s="23" t="s">
        <v>4</v>
      </c>
      <c r="GB19" s="4">
        <f t="shared" si="14"/>
        <v>1</v>
      </c>
      <c r="GC19" s="3">
        <f t="shared" si="15"/>
        <v>0</v>
      </c>
      <c r="GD19" s="23" t="s">
        <v>4</v>
      </c>
      <c r="GE19" s="4">
        <f t="shared" si="16"/>
        <v>0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0</v>
      </c>
      <c r="GJ19" s="23" t="s">
        <v>4</v>
      </c>
      <c r="GK19" s="4">
        <f t="shared" si="20"/>
        <v>3</v>
      </c>
      <c r="GL19" s="3">
        <f t="shared" si="21"/>
        <v>0</v>
      </c>
      <c r="GM19" s="23" t="s">
        <v>4</v>
      </c>
      <c r="GN19" s="4">
        <f t="shared" si="22"/>
        <v>1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Spieß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Lamb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11</v>
      </c>
      <c r="CY20" s="297"/>
      <c r="CZ20" s="297"/>
      <c r="DA20" s="297"/>
      <c r="DB20" s="297"/>
      <c r="DC20" s="297">
        <v>3</v>
      </c>
      <c r="DD20" s="297"/>
      <c r="DE20" s="297"/>
      <c r="DF20" s="297"/>
      <c r="DG20" s="298"/>
      <c r="DH20" s="296">
        <v>4</v>
      </c>
      <c r="DI20" s="297"/>
      <c r="DJ20" s="297"/>
      <c r="DK20" s="297"/>
      <c r="DL20" s="297"/>
      <c r="DM20" s="297">
        <v>11</v>
      </c>
      <c r="DN20" s="297"/>
      <c r="DO20" s="297"/>
      <c r="DP20" s="297"/>
      <c r="DQ20" s="298"/>
      <c r="DR20" s="296">
        <v>11</v>
      </c>
      <c r="DS20" s="297"/>
      <c r="DT20" s="297"/>
      <c r="DU20" s="297"/>
      <c r="DV20" s="297"/>
      <c r="DW20" s="297">
        <v>9</v>
      </c>
      <c r="DX20" s="297"/>
      <c r="DY20" s="297"/>
      <c r="DZ20" s="297"/>
      <c r="EA20" s="298"/>
      <c r="EB20" s="296">
        <v>11</v>
      </c>
      <c r="EC20" s="297"/>
      <c r="ED20" s="297"/>
      <c r="EE20" s="297"/>
      <c r="EF20" s="297"/>
      <c r="EG20" s="297">
        <v>5</v>
      </c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3</v>
      </c>
      <c r="EW20" s="302"/>
      <c r="EX20" s="302"/>
      <c r="EY20" s="302"/>
      <c r="EZ20" s="303"/>
      <c r="FA20" s="304">
        <f t="shared" si="6"/>
        <v>1</v>
      </c>
      <c r="FB20" s="302"/>
      <c r="FC20" s="302"/>
      <c r="FD20" s="302"/>
      <c r="FE20" s="305"/>
      <c r="FF20" s="345">
        <f t="shared" si="7"/>
        <v>1</v>
      </c>
      <c r="FG20" s="346"/>
      <c r="FH20" s="346"/>
      <c r="FI20" s="346"/>
      <c r="FJ20" s="26"/>
      <c r="FK20" s="346">
        <f t="shared" si="8"/>
        <v>0</v>
      </c>
      <c r="FL20" s="346"/>
      <c r="FM20" s="346"/>
      <c r="FN20" s="347"/>
      <c r="FR20" s="36" t="str">
        <f t="shared" si="4"/>
        <v>Spieß</v>
      </c>
      <c r="FS20" s="36" t="e">
        <f>#REF!</f>
        <v>#REF!</v>
      </c>
      <c r="FT20" s="33">
        <f t="shared" si="9"/>
        <v>1</v>
      </c>
      <c r="FU20" s="23" t="s">
        <v>4</v>
      </c>
      <c r="FV20" s="4">
        <f t="shared" si="10"/>
        <v>0</v>
      </c>
      <c r="FW20" s="3">
        <f t="shared" si="11"/>
        <v>0</v>
      </c>
      <c r="FX20" s="23" t="s">
        <v>4</v>
      </c>
      <c r="FY20" s="4">
        <f t="shared" si="12"/>
        <v>1</v>
      </c>
      <c r="FZ20" s="3">
        <f t="shared" si="13"/>
        <v>1</v>
      </c>
      <c r="GA20" s="23" t="s">
        <v>4</v>
      </c>
      <c r="GB20" s="4">
        <f t="shared" si="14"/>
        <v>0</v>
      </c>
      <c r="GC20" s="3">
        <f t="shared" si="15"/>
        <v>1</v>
      </c>
      <c r="GD20" s="23" t="s">
        <v>4</v>
      </c>
      <c r="GE20" s="4">
        <f t="shared" si="16"/>
        <v>0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3</v>
      </c>
      <c r="GJ20" s="23" t="s">
        <v>4</v>
      </c>
      <c r="GK20" s="4">
        <f t="shared" si="20"/>
        <v>1</v>
      </c>
      <c r="GL20" s="3">
        <f t="shared" si="21"/>
        <v>1</v>
      </c>
      <c r="GM20" s="23" t="s">
        <v>4</v>
      </c>
      <c r="GN20" s="4">
        <f t="shared" si="22"/>
        <v>0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Eisenmann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Oechsle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8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6</v>
      </c>
      <c r="DI21" s="297"/>
      <c r="DJ21" s="297"/>
      <c r="DK21" s="297"/>
      <c r="DL21" s="297"/>
      <c r="DM21" s="297">
        <v>11</v>
      </c>
      <c r="DN21" s="297"/>
      <c r="DO21" s="297"/>
      <c r="DP21" s="297"/>
      <c r="DQ21" s="298"/>
      <c r="DR21" s="296">
        <v>4</v>
      </c>
      <c r="DS21" s="297"/>
      <c r="DT21" s="297"/>
      <c r="DU21" s="297"/>
      <c r="DV21" s="297"/>
      <c r="DW21" s="297">
        <v>11</v>
      </c>
      <c r="DX21" s="297"/>
      <c r="DY21" s="297"/>
      <c r="DZ21" s="297"/>
      <c r="EA21" s="298"/>
      <c r="EB21" s="296"/>
      <c r="EC21" s="297"/>
      <c r="ED21" s="297"/>
      <c r="EE21" s="297"/>
      <c r="EF21" s="297"/>
      <c r="EG21" s="297"/>
      <c r="EH21" s="297"/>
      <c r="EI21" s="297"/>
      <c r="EJ21" s="297"/>
      <c r="EK21" s="298"/>
      <c r="EL21" s="296"/>
      <c r="EM21" s="297"/>
      <c r="EN21" s="297"/>
      <c r="EO21" s="297"/>
      <c r="EP21" s="297"/>
      <c r="EQ21" s="297"/>
      <c r="ER21" s="297"/>
      <c r="ES21" s="297"/>
      <c r="ET21" s="297"/>
      <c r="EU21" s="298"/>
      <c r="EV21" s="301">
        <f t="shared" si="5"/>
        <v>0</v>
      </c>
      <c r="EW21" s="302"/>
      <c r="EX21" s="302"/>
      <c r="EY21" s="302"/>
      <c r="EZ21" s="303"/>
      <c r="FA21" s="304">
        <f t="shared" si="6"/>
        <v>3</v>
      </c>
      <c r="FB21" s="302"/>
      <c r="FC21" s="302"/>
      <c r="FD21" s="302"/>
      <c r="FE21" s="305"/>
      <c r="FF21" s="345">
        <f t="shared" si="7"/>
        <v>0</v>
      </c>
      <c r="FG21" s="346"/>
      <c r="FH21" s="346"/>
      <c r="FI21" s="346"/>
      <c r="FJ21" s="26"/>
      <c r="FK21" s="346">
        <f t="shared" si="8"/>
        <v>1</v>
      </c>
      <c r="FL21" s="346"/>
      <c r="FM21" s="346"/>
      <c r="FN21" s="347"/>
      <c r="FR21" s="36" t="str">
        <f t="shared" si="4"/>
        <v>Eisenmann</v>
      </c>
      <c r="FS21" s="36" t="str">
        <f>BL20</f>
        <v>Lamb</v>
      </c>
      <c r="FT21" s="33">
        <f t="shared" si="9"/>
        <v>0</v>
      </c>
      <c r="FU21" s="23" t="s">
        <v>4</v>
      </c>
      <c r="FV21" s="4">
        <f t="shared" si="10"/>
        <v>1</v>
      </c>
      <c r="FW21" s="3">
        <f t="shared" si="11"/>
        <v>0</v>
      </c>
      <c r="FX21" s="23" t="s">
        <v>4</v>
      </c>
      <c r="FY21" s="4">
        <f t="shared" si="12"/>
        <v>1</v>
      </c>
      <c r="FZ21" s="3">
        <f t="shared" si="13"/>
        <v>0</v>
      </c>
      <c r="GA21" s="23" t="s">
        <v>4</v>
      </c>
      <c r="GB21" s="4">
        <f t="shared" si="14"/>
        <v>1</v>
      </c>
      <c r="GC21" s="3">
        <f t="shared" si="15"/>
        <v>0</v>
      </c>
      <c r="GD21" s="23" t="s">
        <v>4</v>
      </c>
      <c r="GE21" s="4">
        <f t="shared" si="16"/>
        <v>0</v>
      </c>
      <c r="GF21" s="3">
        <f t="shared" si="17"/>
        <v>0</v>
      </c>
      <c r="GG21" s="23" t="s">
        <v>4</v>
      </c>
      <c r="GH21" s="4">
        <f t="shared" si="18"/>
        <v>0</v>
      </c>
      <c r="GI21" s="3">
        <f t="shared" si="19"/>
        <v>0</v>
      </c>
      <c r="GJ21" s="23" t="s">
        <v>4</v>
      </c>
      <c r="GK21" s="4">
        <f t="shared" si="20"/>
        <v>3</v>
      </c>
      <c r="GL21" s="3">
        <f t="shared" si="21"/>
        <v>0</v>
      </c>
      <c r="GM21" s="23" t="s">
        <v>4</v>
      </c>
      <c r="GN21" s="4">
        <f t="shared" si="22"/>
        <v>1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Valentin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Toberer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11</v>
      </c>
      <c r="CY22" s="297"/>
      <c r="CZ22" s="297"/>
      <c r="DA22" s="297"/>
      <c r="DB22" s="297"/>
      <c r="DC22" s="297">
        <v>7</v>
      </c>
      <c r="DD22" s="297"/>
      <c r="DE22" s="297"/>
      <c r="DF22" s="297"/>
      <c r="DG22" s="298"/>
      <c r="DH22" s="296">
        <v>9</v>
      </c>
      <c r="DI22" s="297"/>
      <c r="DJ22" s="297"/>
      <c r="DK22" s="297"/>
      <c r="DL22" s="297"/>
      <c r="DM22" s="297">
        <v>11</v>
      </c>
      <c r="DN22" s="297"/>
      <c r="DO22" s="297"/>
      <c r="DP22" s="297"/>
      <c r="DQ22" s="298"/>
      <c r="DR22" s="296">
        <v>11</v>
      </c>
      <c r="DS22" s="297"/>
      <c r="DT22" s="297"/>
      <c r="DU22" s="297"/>
      <c r="DV22" s="297"/>
      <c r="DW22" s="297">
        <v>8</v>
      </c>
      <c r="DX22" s="297"/>
      <c r="DY22" s="297"/>
      <c r="DZ22" s="297"/>
      <c r="EA22" s="298"/>
      <c r="EB22" s="296">
        <v>5</v>
      </c>
      <c r="EC22" s="297"/>
      <c r="ED22" s="297"/>
      <c r="EE22" s="297"/>
      <c r="EF22" s="297"/>
      <c r="EG22" s="297">
        <v>11</v>
      </c>
      <c r="EH22" s="297"/>
      <c r="EI22" s="297"/>
      <c r="EJ22" s="297"/>
      <c r="EK22" s="298"/>
      <c r="EL22" s="296">
        <v>5</v>
      </c>
      <c r="EM22" s="297"/>
      <c r="EN22" s="297"/>
      <c r="EO22" s="297"/>
      <c r="EP22" s="297"/>
      <c r="EQ22" s="297">
        <v>11</v>
      </c>
      <c r="ER22" s="297"/>
      <c r="ES22" s="297"/>
      <c r="ET22" s="297"/>
      <c r="EU22" s="298"/>
      <c r="EV22" s="301">
        <f t="shared" si="5"/>
        <v>2</v>
      </c>
      <c r="EW22" s="302"/>
      <c r="EX22" s="302"/>
      <c r="EY22" s="302"/>
      <c r="EZ22" s="303"/>
      <c r="FA22" s="304">
        <f t="shared" si="6"/>
        <v>3</v>
      </c>
      <c r="FB22" s="302"/>
      <c r="FC22" s="302"/>
      <c r="FD22" s="302"/>
      <c r="FE22" s="305"/>
      <c r="FF22" s="345">
        <f t="shared" si="7"/>
        <v>0</v>
      </c>
      <c r="FG22" s="346"/>
      <c r="FH22" s="346"/>
      <c r="FI22" s="346"/>
      <c r="FJ22" s="26"/>
      <c r="FK22" s="346">
        <f t="shared" si="8"/>
        <v>1</v>
      </c>
      <c r="FL22" s="346"/>
      <c r="FM22" s="346"/>
      <c r="FN22" s="347"/>
      <c r="FR22" s="36" t="str">
        <f t="shared" si="4"/>
        <v>Valentin</v>
      </c>
      <c r="FS22" s="36" t="str">
        <f>BL21</f>
        <v>Oechsle</v>
      </c>
      <c r="FT22" s="33">
        <f t="shared" si="9"/>
        <v>1</v>
      </c>
      <c r="FU22" s="23" t="s">
        <v>4</v>
      </c>
      <c r="FV22" s="4">
        <f t="shared" si="10"/>
        <v>0</v>
      </c>
      <c r="FW22" s="3">
        <f t="shared" si="11"/>
        <v>0</v>
      </c>
      <c r="FX22" s="23" t="s">
        <v>4</v>
      </c>
      <c r="FY22" s="4">
        <f t="shared" si="12"/>
        <v>1</v>
      </c>
      <c r="FZ22" s="3">
        <f t="shared" si="13"/>
        <v>1</v>
      </c>
      <c r="GA22" s="23" t="s">
        <v>4</v>
      </c>
      <c r="GB22" s="4">
        <f t="shared" si="14"/>
        <v>0</v>
      </c>
      <c r="GC22" s="3">
        <f t="shared" si="15"/>
        <v>0</v>
      </c>
      <c r="GD22" s="23" t="s">
        <v>4</v>
      </c>
      <c r="GE22" s="4">
        <f t="shared" si="16"/>
        <v>1</v>
      </c>
      <c r="GF22" s="3">
        <f t="shared" si="17"/>
        <v>0</v>
      </c>
      <c r="GG22" s="23" t="s">
        <v>4</v>
      </c>
      <c r="GH22" s="4">
        <f t="shared" si="18"/>
        <v>1</v>
      </c>
      <c r="GI22" s="3">
        <f t="shared" si="19"/>
        <v>2</v>
      </c>
      <c r="GJ22" s="23" t="s">
        <v>4</v>
      </c>
      <c r="GK22" s="4">
        <f t="shared" si="20"/>
        <v>3</v>
      </c>
      <c r="GL22" s="3">
        <f t="shared" si="21"/>
        <v>0</v>
      </c>
      <c r="GM22" s="23" t="s">
        <v>4</v>
      </c>
      <c r="GN22" s="4">
        <f t="shared" si="22"/>
        <v>1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Frank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Reuther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11</v>
      </c>
      <c r="CY23" s="297"/>
      <c r="CZ23" s="297"/>
      <c r="DA23" s="297"/>
      <c r="DB23" s="297"/>
      <c r="DC23" s="297">
        <v>9</v>
      </c>
      <c r="DD23" s="297"/>
      <c r="DE23" s="297"/>
      <c r="DF23" s="297"/>
      <c r="DG23" s="298"/>
      <c r="DH23" s="296">
        <v>13</v>
      </c>
      <c r="DI23" s="297"/>
      <c r="DJ23" s="297"/>
      <c r="DK23" s="297"/>
      <c r="DL23" s="297"/>
      <c r="DM23" s="297">
        <v>11</v>
      </c>
      <c r="DN23" s="297"/>
      <c r="DO23" s="297"/>
      <c r="DP23" s="297"/>
      <c r="DQ23" s="298"/>
      <c r="DR23" s="296">
        <v>11</v>
      </c>
      <c r="DS23" s="297"/>
      <c r="DT23" s="297"/>
      <c r="DU23" s="297"/>
      <c r="DV23" s="297"/>
      <c r="DW23" s="297">
        <v>4</v>
      </c>
      <c r="DX23" s="297"/>
      <c r="DY23" s="297"/>
      <c r="DZ23" s="297"/>
      <c r="EA23" s="298"/>
      <c r="EB23" s="296"/>
      <c r="EC23" s="297"/>
      <c r="ED23" s="297"/>
      <c r="EE23" s="297"/>
      <c r="EF23" s="297"/>
      <c r="EG23" s="297"/>
      <c r="EH23" s="297"/>
      <c r="EI23" s="297"/>
      <c r="EJ23" s="297"/>
      <c r="EK23" s="298"/>
      <c r="EL23" s="296"/>
      <c r="EM23" s="297"/>
      <c r="EN23" s="297"/>
      <c r="EO23" s="297"/>
      <c r="EP23" s="297"/>
      <c r="EQ23" s="297"/>
      <c r="ER23" s="297"/>
      <c r="ES23" s="297"/>
      <c r="ET23" s="297"/>
      <c r="EU23" s="298"/>
      <c r="EV23" s="301">
        <f t="shared" si="5"/>
        <v>3</v>
      </c>
      <c r="EW23" s="302"/>
      <c r="EX23" s="302"/>
      <c r="EY23" s="302"/>
      <c r="EZ23" s="303"/>
      <c r="FA23" s="304">
        <f t="shared" si="6"/>
        <v>0</v>
      </c>
      <c r="FB23" s="302"/>
      <c r="FC23" s="302"/>
      <c r="FD23" s="302"/>
      <c r="FE23" s="305"/>
      <c r="FF23" s="345">
        <f t="shared" si="7"/>
        <v>1</v>
      </c>
      <c r="FG23" s="346"/>
      <c r="FH23" s="346"/>
      <c r="FI23" s="346"/>
      <c r="FJ23" s="26"/>
      <c r="FK23" s="346">
        <f t="shared" si="8"/>
        <v>0</v>
      </c>
      <c r="FL23" s="346"/>
      <c r="FM23" s="346"/>
      <c r="FN23" s="347"/>
      <c r="FR23" s="36" t="str">
        <f t="shared" si="4"/>
        <v>Frank</v>
      </c>
      <c r="FS23" s="36" t="str">
        <f>BL22</f>
        <v>Toberer</v>
      </c>
      <c r="FT23" s="33">
        <f t="shared" si="9"/>
        <v>1</v>
      </c>
      <c r="FU23" s="23" t="s">
        <v>4</v>
      </c>
      <c r="FV23" s="4">
        <f t="shared" si="10"/>
        <v>0</v>
      </c>
      <c r="FW23" s="3">
        <f t="shared" si="11"/>
        <v>1</v>
      </c>
      <c r="FX23" s="23" t="s">
        <v>4</v>
      </c>
      <c r="FY23" s="4">
        <f t="shared" si="12"/>
        <v>0</v>
      </c>
      <c r="FZ23" s="3">
        <f t="shared" si="13"/>
        <v>1</v>
      </c>
      <c r="GA23" s="23" t="s">
        <v>4</v>
      </c>
      <c r="GB23" s="4">
        <f t="shared" si="14"/>
        <v>0</v>
      </c>
      <c r="GC23" s="3">
        <f t="shared" si="15"/>
        <v>0</v>
      </c>
      <c r="GD23" s="23" t="s">
        <v>4</v>
      </c>
      <c r="GE23" s="4">
        <f t="shared" si="16"/>
        <v>0</v>
      </c>
      <c r="GF23" s="3">
        <f t="shared" si="17"/>
        <v>0</v>
      </c>
      <c r="GG23" s="23" t="s">
        <v>4</v>
      </c>
      <c r="GH23" s="4">
        <f t="shared" si="18"/>
        <v>0</v>
      </c>
      <c r="GI23" s="3">
        <f t="shared" si="19"/>
        <v>3</v>
      </c>
      <c r="GJ23" s="23" t="s">
        <v>4</v>
      </c>
      <c r="GK23" s="4">
        <f t="shared" si="20"/>
        <v>0</v>
      </c>
      <c r="GL23" s="3">
        <f t="shared" si="21"/>
        <v>1</v>
      </c>
      <c r="GM23" s="23" t="s">
        <v>4</v>
      </c>
      <c r="GN23" s="4">
        <f t="shared" si="22"/>
        <v>0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Spieß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Oechsle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>
        <v>11</v>
      </c>
      <c r="CY24" s="297"/>
      <c r="CZ24" s="297"/>
      <c r="DA24" s="297"/>
      <c r="DB24" s="297"/>
      <c r="DC24" s="297">
        <v>6</v>
      </c>
      <c r="DD24" s="297"/>
      <c r="DE24" s="297"/>
      <c r="DF24" s="297"/>
      <c r="DG24" s="298"/>
      <c r="DH24" s="296">
        <v>11</v>
      </c>
      <c r="DI24" s="297"/>
      <c r="DJ24" s="297"/>
      <c r="DK24" s="297"/>
      <c r="DL24" s="297"/>
      <c r="DM24" s="297">
        <v>8</v>
      </c>
      <c r="DN24" s="297"/>
      <c r="DO24" s="297"/>
      <c r="DP24" s="297"/>
      <c r="DQ24" s="298"/>
      <c r="DR24" s="296">
        <v>12</v>
      </c>
      <c r="DS24" s="297"/>
      <c r="DT24" s="297"/>
      <c r="DU24" s="297"/>
      <c r="DV24" s="297"/>
      <c r="DW24" s="297">
        <v>10</v>
      </c>
      <c r="DX24" s="297"/>
      <c r="DY24" s="297"/>
      <c r="DZ24" s="297"/>
      <c r="EA24" s="298"/>
      <c r="EB24" s="296"/>
      <c r="EC24" s="297"/>
      <c r="ED24" s="297"/>
      <c r="EE24" s="297"/>
      <c r="EF24" s="297"/>
      <c r="EG24" s="297"/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  <v>3</v>
      </c>
      <c r="EW24" s="302"/>
      <c r="EX24" s="302"/>
      <c r="EY24" s="302"/>
      <c r="EZ24" s="303"/>
      <c r="FA24" s="304">
        <f t="shared" si="6"/>
        <v>0</v>
      </c>
      <c r="FB24" s="302"/>
      <c r="FC24" s="302"/>
      <c r="FD24" s="302"/>
      <c r="FE24" s="305"/>
      <c r="FF24" s="345">
        <f t="shared" si="7"/>
        <v>1</v>
      </c>
      <c r="FG24" s="346"/>
      <c r="FH24" s="346"/>
      <c r="FI24" s="346"/>
      <c r="FJ24" s="26"/>
      <c r="FK24" s="346">
        <f t="shared" si="8"/>
        <v>0</v>
      </c>
      <c r="FL24" s="346"/>
      <c r="FM24" s="346"/>
      <c r="FN24" s="347"/>
      <c r="FR24" s="36" t="str">
        <f t="shared" si="4"/>
        <v>Spieß</v>
      </c>
      <c r="FS24" s="36" t="str">
        <f>BL23</f>
        <v>Reuther</v>
      </c>
      <c r="FT24" s="33">
        <f t="shared" si="9"/>
        <v>1</v>
      </c>
      <c r="FU24" s="23" t="s">
        <v>4</v>
      </c>
      <c r="FV24" s="4">
        <f t="shared" si="10"/>
        <v>0</v>
      </c>
      <c r="FW24" s="3">
        <f t="shared" si="11"/>
        <v>1</v>
      </c>
      <c r="FX24" s="23" t="s">
        <v>4</v>
      </c>
      <c r="FY24" s="4">
        <f t="shared" si="12"/>
        <v>0</v>
      </c>
      <c r="FZ24" s="3">
        <f t="shared" si="13"/>
        <v>1</v>
      </c>
      <c r="GA24" s="23" t="s">
        <v>4</v>
      </c>
      <c r="GB24" s="4">
        <f t="shared" si="14"/>
        <v>0</v>
      </c>
      <c r="GC24" s="3">
        <f t="shared" si="15"/>
        <v>0</v>
      </c>
      <c r="GD24" s="23" t="s">
        <v>4</v>
      </c>
      <c r="GE24" s="4">
        <f t="shared" si="16"/>
        <v>0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3</v>
      </c>
      <c r="GJ24" s="23" t="s">
        <v>4</v>
      </c>
      <c r="GK24" s="4">
        <f t="shared" si="20"/>
        <v>0</v>
      </c>
      <c r="GL24" s="3">
        <f t="shared" si="21"/>
        <v>1</v>
      </c>
      <c r="GM24" s="23" t="s">
        <v>4</v>
      </c>
      <c r="GN24" s="4">
        <f t="shared" si="22"/>
        <v>0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Eisenmann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Lamb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>
        <v>3</v>
      </c>
      <c r="CY25" s="297"/>
      <c r="CZ25" s="297"/>
      <c r="DA25" s="297"/>
      <c r="DB25" s="297"/>
      <c r="DC25" s="297">
        <v>11</v>
      </c>
      <c r="DD25" s="297"/>
      <c r="DE25" s="297"/>
      <c r="DF25" s="297"/>
      <c r="DG25" s="298"/>
      <c r="DH25" s="296">
        <v>10</v>
      </c>
      <c r="DI25" s="297"/>
      <c r="DJ25" s="297"/>
      <c r="DK25" s="297"/>
      <c r="DL25" s="297"/>
      <c r="DM25" s="297">
        <v>12</v>
      </c>
      <c r="DN25" s="297"/>
      <c r="DO25" s="297"/>
      <c r="DP25" s="297"/>
      <c r="DQ25" s="298"/>
      <c r="DR25" s="296">
        <v>10</v>
      </c>
      <c r="DS25" s="297"/>
      <c r="DT25" s="297"/>
      <c r="DU25" s="297"/>
      <c r="DV25" s="297"/>
      <c r="DW25" s="297">
        <v>12</v>
      </c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  <v>0</v>
      </c>
      <c r="EW25" s="302"/>
      <c r="EX25" s="302"/>
      <c r="EY25" s="302"/>
      <c r="EZ25" s="303"/>
      <c r="FA25" s="304">
        <f t="shared" si="6"/>
        <v>3</v>
      </c>
      <c r="FB25" s="302"/>
      <c r="FC25" s="302"/>
      <c r="FD25" s="302"/>
      <c r="FE25" s="305"/>
      <c r="FF25" s="345">
        <f t="shared" si="7"/>
        <v>0</v>
      </c>
      <c r="FG25" s="346"/>
      <c r="FH25" s="346"/>
      <c r="FI25" s="346"/>
      <c r="FJ25" s="26"/>
      <c r="FK25" s="346">
        <f t="shared" si="8"/>
        <v>1</v>
      </c>
      <c r="FL25" s="346"/>
      <c r="FM25" s="346"/>
      <c r="FN25" s="347"/>
      <c r="FR25" s="36" t="str">
        <f t="shared" si="4"/>
        <v>Eisenmann</v>
      </c>
      <c r="FS25" s="36" t="str">
        <f aca="true" t="shared" si="23" ref="FS25:FS33">BL25</f>
        <v>Lamb</v>
      </c>
      <c r="FT25" s="33">
        <f t="shared" si="9"/>
        <v>0</v>
      </c>
      <c r="FU25" s="23" t="s">
        <v>4</v>
      </c>
      <c r="FV25" s="4">
        <f t="shared" si="10"/>
        <v>1</v>
      </c>
      <c r="FW25" s="3">
        <f t="shared" si="11"/>
        <v>0</v>
      </c>
      <c r="FX25" s="23" t="s">
        <v>4</v>
      </c>
      <c r="FY25" s="4">
        <f t="shared" si="12"/>
        <v>1</v>
      </c>
      <c r="FZ25" s="3">
        <f t="shared" si="13"/>
        <v>0</v>
      </c>
      <c r="GA25" s="23" t="s">
        <v>4</v>
      </c>
      <c r="GB25" s="4">
        <f t="shared" si="14"/>
        <v>1</v>
      </c>
      <c r="GC25" s="3">
        <f t="shared" si="15"/>
        <v>0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0</v>
      </c>
      <c r="GJ25" s="23" t="s">
        <v>4</v>
      </c>
      <c r="GK25" s="4">
        <f t="shared" si="20"/>
        <v>3</v>
      </c>
      <c r="GL25" s="3">
        <f t="shared" si="21"/>
        <v>0</v>
      </c>
      <c r="GM25" s="23" t="s">
        <v>4</v>
      </c>
      <c r="GN25" s="4">
        <f t="shared" si="22"/>
        <v>1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Valentin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Reuther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>
        <v>7</v>
      </c>
      <c r="CY26" s="297"/>
      <c r="CZ26" s="297"/>
      <c r="DA26" s="297"/>
      <c r="DB26" s="297"/>
      <c r="DC26" s="297">
        <v>11</v>
      </c>
      <c r="DD26" s="297"/>
      <c r="DE26" s="297"/>
      <c r="DF26" s="297"/>
      <c r="DG26" s="298"/>
      <c r="DH26" s="296">
        <v>11</v>
      </c>
      <c r="DI26" s="297"/>
      <c r="DJ26" s="297"/>
      <c r="DK26" s="297"/>
      <c r="DL26" s="297"/>
      <c r="DM26" s="297">
        <v>8</v>
      </c>
      <c r="DN26" s="297"/>
      <c r="DO26" s="297"/>
      <c r="DP26" s="297"/>
      <c r="DQ26" s="298"/>
      <c r="DR26" s="296">
        <v>7</v>
      </c>
      <c r="DS26" s="297"/>
      <c r="DT26" s="297"/>
      <c r="DU26" s="297"/>
      <c r="DV26" s="297"/>
      <c r="DW26" s="297">
        <v>11</v>
      </c>
      <c r="DX26" s="297"/>
      <c r="DY26" s="297"/>
      <c r="DZ26" s="297"/>
      <c r="EA26" s="298"/>
      <c r="EB26" s="296">
        <v>11</v>
      </c>
      <c r="EC26" s="297"/>
      <c r="ED26" s="297"/>
      <c r="EE26" s="297"/>
      <c r="EF26" s="297"/>
      <c r="EG26" s="297">
        <v>9</v>
      </c>
      <c r="EH26" s="297"/>
      <c r="EI26" s="297"/>
      <c r="EJ26" s="297"/>
      <c r="EK26" s="298"/>
      <c r="EL26" s="296">
        <v>13</v>
      </c>
      <c r="EM26" s="297"/>
      <c r="EN26" s="297"/>
      <c r="EO26" s="297"/>
      <c r="EP26" s="297"/>
      <c r="EQ26" s="297">
        <v>11</v>
      </c>
      <c r="ER26" s="297"/>
      <c r="ES26" s="297"/>
      <c r="ET26" s="297"/>
      <c r="EU26" s="298"/>
      <c r="EV26" s="301">
        <f t="shared" si="5"/>
        <v>3</v>
      </c>
      <c r="EW26" s="302"/>
      <c r="EX26" s="302"/>
      <c r="EY26" s="302"/>
      <c r="EZ26" s="303"/>
      <c r="FA26" s="304">
        <f t="shared" si="6"/>
        <v>2</v>
      </c>
      <c r="FB26" s="302"/>
      <c r="FC26" s="302"/>
      <c r="FD26" s="302"/>
      <c r="FE26" s="305"/>
      <c r="FF26" s="345">
        <f t="shared" si="7"/>
        <v>1</v>
      </c>
      <c r="FG26" s="346"/>
      <c r="FH26" s="346"/>
      <c r="FI26" s="346"/>
      <c r="FJ26" s="26"/>
      <c r="FK26" s="346">
        <f t="shared" si="8"/>
        <v>0</v>
      </c>
      <c r="FL26" s="346"/>
      <c r="FM26" s="346"/>
      <c r="FN26" s="347"/>
      <c r="FR26" s="36" t="str">
        <f t="shared" si="4"/>
        <v>Valentin</v>
      </c>
      <c r="FS26" s="36" t="str">
        <f t="shared" si="23"/>
        <v>Reuther</v>
      </c>
      <c r="FT26" s="33">
        <f t="shared" si="9"/>
        <v>0</v>
      </c>
      <c r="FU26" s="23" t="s">
        <v>4</v>
      </c>
      <c r="FV26" s="4">
        <f t="shared" si="10"/>
        <v>1</v>
      </c>
      <c r="FW26" s="3">
        <f t="shared" si="11"/>
        <v>1</v>
      </c>
      <c r="FX26" s="23" t="s">
        <v>4</v>
      </c>
      <c r="FY26" s="4">
        <f t="shared" si="12"/>
        <v>0</v>
      </c>
      <c r="FZ26" s="3">
        <f t="shared" si="13"/>
        <v>0</v>
      </c>
      <c r="GA26" s="23" t="s">
        <v>4</v>
      </c>
      <c r="GB26" s="4">
        <f t="shared" si="14"/>
        <v>1</v>
      </c>
      <c r="GC26" s="3">
        <f t="shared" si="15"/>
        <v>1</v>
      </c>
      <c r="GD26" s="23" t="s">
        <v>4</v>
      </c>
      <c r="GE26" s="4">
        <f t="shared" si="16"/>
        <v>0</v>
      </c>
      <c r="GF26" s="3">
        <f t="shared" si="17"/>
        <v>1</v>
      </c>
      <c r="GG26" s="23" t="s">
        <v>4</v>
      </c>
      <c r="GH26" s="4">
        <f t="shared" si="18"/>
        <v>0</v>
      </c>
      <c r="GI26" s="3">
        <f t="shared" si="19"/>
        <v>3</v>
      </c>
      <c r="GJ26" s="23" t="s">
        <v>4</v>
      </c>
      <c r="GK26" s="4">
        <f t="shared" si="20"/>
        <v>2</v>
      </c>
      <c r="GL26" s="3">
        <f t="shared" si="21"/>
        <v>1</v>
      </c>
      <c r="GM26" s="23" t="s">
        <v>4</v>
      </c>
      <c r="GN26" s="4">
        <f t="shared" si="22"/>
        <v>0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Frank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Toberer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>
        <v>11</v>
      </c>
      <c r="CY27" s="297"/>
      <c r="CZ27" s="297"/>
      <c r="DA27" s="297"/>
      <c r="DB27" s="297"/>
      <c r="DC27" s="297">
        <v>6</v>
      </c>
      <c r="DD27" s="297"/>
      <c r="DE27" s="297"/>
      <c r="DF27" s="297"/>
      <c r="DG27" s="298"/>
      <c r="DH27" s="296">
        <v>11</v>
      </c>
      <c r="DI27" s="297"/>
      <c r="DJ27" s="297"/>
      <c r="DK27" s="297"/>
      <c r="DL27" s="297"/>
      <c r="DM27" s="297">
        <v>5</v>
      </c>
      <c r="DN27" s="297"/>
      <c r="DO27" s="297"/>
      <c r="DP27" s="297"/>
      <c r="DQ27" s="298"/>
      <c r="DR27" s="296">
        <v>7</v>
      </c>
      <c r="DS27" s="297"/>
      <c r="DT27" s="297"/>
      <c r="DU27" s="297"/>
      <c r="DV27" s="297"/>
      <c r="DW27" s="297">
        <v>11</v>
      </c>
      <c r="DX27" s="297"/>
      <c r="DY27" s="297"/>
      <c r="DZ27" s="297"/>
      <c r="EA27" s="298"/>
      <c r="EB27" s="296">
        <v>11</v>
      </c>
      <c r="EC27" s="297"/>
      <c r="ED27" s="297"/>
      <c r="EE27" s="297"/>
      <c r="EF27" s="297"/>
      <c r="EG27" s="297">
        <v>7</v>
      </c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  <v>3</v>
      </c>
      <c r="EW27" s="302"/>
      <c r="EX27" s="302"/>
      <c r="EY27" s="302"/>
      <c r="EZ27" s="303"/>
      <c r="FA27" s="304">
        <f t="shared" si="6"/>
        <v>1</v>
      </c>
      <c r="FB27" s="302"/>
      <c r="FC27" s="302"/>
      <c r="FD27" s="302"/>
      <c r="FE27" s="305"/>
      <c r="FF27" s="345">
        <f t="shared" si="7"/>
        <v>1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Frank</v>
      </c>
      <c r="FS27" s="36" t="str">
        <f t="shared" si="23"/>
        <v>Toberer</v>
      </c>
      <c r="FT27" s="33">
        <f t="shared" si="9"/>
        <v>1</v>
      </c>
      <c r="FU27" s="23" t="s">
        <v>4</v>
      </c>
      <c r="FV27" s="4">
        <f t="shared" si="10"/>
        <v>0</v>
      </c>
      <c r="FW27" s="3">
        <f t="shared" si="11"/>
        <v>1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1</v>
      </c>
      <c r="GC27" s="3">
        <f t="shared" si="15"/>
        <v>1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3</v>
      </c>
      <c r="GJ27" s="23" t="s">
        <v>4</v>
      </c>
      <c r="GK27" s="4">
        <f t="shared" si="20"/>
        <v>1</v>
      </c>
      <c r="GL27" s="3">
        <f t="shared" si="21"/>
        <v>1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20</v>
      </c>
      <c r="GJ34" s="366" t="s">
        <v>4</v>
      </c>
      <c r="GK34" s="364">
        <f>SUM(GK18:GK33)</f>
        <v>18</v>
      </c>
      <c r="GL34" s="368">
        <f>SUM(GL18:GL33)</f>
        <v>6</v>
      </c>
      <c r="GM34" s="366" t="s">
        <v>4</v>
      </c>
      <c r="GN34" s="364">
        <f>SUM(GN18:GN33)</f>
        <v>4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TTC Weingarten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20</v>
      </c>
      <c r="ET36" s="353"/>
      <c r="EU36" s="353"/>
      <c r="EV36" s="353"/>
      <c r="EW36" s="353"/>
      <c r="EX36" s="353"/>
      <c r="EY36" s="24"/>
      <c r="EZ36" s="353">
        <f>SUM(FA18:FE33)</f>
        <v>18</v>
      </c>
      <c r="FA36" s="353"/>
      <c r="FB36" s="353"/>
      <c r="FC36" s="353"/>
      <c r="FD36" s="353"/>
      <c r="FE36" s="354"/>
      <c r="FF36" s="355">
        <f>SUM(FF18:FI33)</f>
        <v>6</v>
      </c>
      <c r="FG36" s="353"/>
      <c r="FH36" s="353"/>
      <c r="FI36" s="353"/>
      <c r="FJ36" s="24"/>
      <c r="FK36" s="353">
        <f>SUM(FK18:FN33)</f>
        <v>4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mergeCells count="554">
    <mergeCell ref="A1:Q2"/>
    <mergeCell ref="R1:CG1"/>
    <mergeCell ref="CH1:FN1"/>
    <mergeCell ref="R2:CG2"/>
    <mergeCell ref="CH2:EU2"/>
    <mergeCell ref="EV2:FN2"/>
    <mergeCell ref="A3:I3"/>
    <mergeCell ref="J3:CG3"/>
    <mergeCell ref="CH3:CP3"/>
    <mergeCell ref="CQ3:FN3"/>
    <mergeCell ref="A4:I4"/>
    <mergeCell ref="J4:CG4"/>
    <mergeCell ref="CH4:CP4"/>
    <mergeCell ref="CQ4:FN4"/>
    <mergeCell ref="A5:CG5"/>
    <mergeCell ref="CH5:FN5"/>
    <mergeCell ref="A6:F12"/>
    <mergeCell ref="G6:AE6"/>
    <mergeCell ref="AF6:CA6"/>
    <mergeCell ref="CB6:CK6"/>
    <mergeCell ref="CL6:DJ6"/>
    <mergeCell ref="DK6:FE6"/>
    <mergeCell ref="FF6:FN6"/>
    <mergeCell ref="G7:K7"/>
    <mergeCell ref="L7:BK7"/>
    <mergeCell ref="BL7:BQ7"/>
    <mergeCell ref="BR7:CA7"/>
    <mergeCell ref="CB7:CF7"/>
    <mergeCell ref="CG7:CK7"/>
    <mergeCell ref="CL7:CP7"/>
    <mergeCell ref="CQ7:EP7"/>
    <mergeCell ref="EQ7:EV7"/>
    <mergeCell ref="EW7:FE7"/>
    <mergeCell ref="FF7:FJ7"/>
    <mergeCell ref="FK7:FN7"/>
    <mergeCell ref="GP7:GT7"/>
    <mergeCell ref="GV7:GZ7"/>
    <mergeCell ref="G8:K8"/>
    <mergeCell ref="L8:BK8"/>
    <mergeCell ref="BL8:BQ8"/>
    <mergeCell ref="BR8:CA8"/>
    <mergeCell ref="CB8:CF8"/>
    <mergeCell ref="CG8:CK8"/>
    <mergeCell ref="CL8:CP8"/>
    <mergeCell ref="CQ8:EP8"/>
    <mergeCell ref="EQ8:EV8"/>
    <mergeCell ref="EW8:FE8"/>
    <mergeCell ref="FF8:FJ8"/>
    <mergeCell ref="FK8:FN8"/>
    <mergeCell ref="GP8:GQ8"/>
    <mergeCell ref="GR8:GS8"/>
    <mergeCell ref="GT8:GT9"/>
    <mergeCell ref="GV8:GW8"/>
    <mergeCell ref="GX8:GY8"/>
    <mergeCell ref="GZ8:GZ9"/>
    <mergeCell ref="G9:K9"/>
    <mergeCell ref="L9:BK9"/>
    <mergeCell ref="BL9:BQ9"/>
    <mergeCell ref="BR9:CA9"/>
    <mergeCell ref="CB9:CF9"/>
    <mergeCell ref="CG9:CK9"/>
    <mergeCell ref="CL9:CP9"/>
    <mergeCell ref="CQ9:EP9"/>
    <mergeCell ref="EQ9:EV9"/>
    <mergeCell ref="EW9:FE9"/>
    <mergeCell ref="FF9:FJ9"/>
    <mergeCell ref="FK9:FN9"/>
    <mergeCell ref="G10:K10"/>
    <mergeCell ref="L10:BK10"/>
    <mergeCell ref="BL10:BQ10"/>
    <mergeCell ref="BR10:CA10"/>
    <mergeCell ref="CB10:CF10"/>
    <mergeCell ref="CG10:CK10"/>
    <mergeCell ref="CL10:CP10"/>
    <mergeCell ref="CQ10:EP10"/>
    <mergeCell ref="EQ10:EV10"/>
    <mergeCell ref="EW10:FE10"/>
    <mergeCell ref="FF10:FJ10"/>
    <mergeCell ref="FK10:FN10"/>
    <mergeCell ref="GT10:GT11"/>
    <mergeCell ref="GZ10:GZ11"/>
    <mergeCell ref="G11:K11"/>
    <mergeCell ref="L11:BK11"/>
    <mergeCell ref="BL11:BQ11"/>
    <mergeCell ref="BR11:CA11"/>
    <mergeCell ref="CB11:CF11"/>
    <mergeCell ref="CG11:CK11"/>
    <mergeCell ref="CL11:CP11"/>
    <mergeCell ref="CQ11:EP11"/>
    <mergeCell ref="EQ11:EV11"/>
    <mergeCell ref="EW11:FE11"/>
    <mergeCell ref="FF11:FJ11"/>
    <mergeCell ref="FK11:FN11"/>
    <mergeCell ref="G12:K12"/>
    <mergeCell ref="L12:BK12"/>
    <mergeCell ref="BL12:BQ12"/>
    <mergeCell ref="BR12:CA12"/>
    <mergeCell ref="CB12:CF12"/>
    <mergeCell ref="CG12:CK12"/>
    <mergeCell ref="CL12:CP12"/>
    <mergeCell ref="CQ12:EP12"/>
    <mergeCell ref="EQ12:EV12"/>
    <mergeCell ref="EW12:FE12"/>
    <mergeCell ref="FF12:FJ12"/>
    <mergeCell ref="FK12:FN12"/>
    <mergeCell ref="GT12:GT13"/>
    <mergeCell ref="FF13:FJ13"/>
    <mergeCell ref="FK13:FN13"/>
    <mergeCell ref="GZ12:GZ13"/>
    <mergeCell ref="A13:F15"/>
    <mergeCell ref="G13:K13"/>
    <mergeCell ref="L13:AR13"/>
    <mergeCell ref="AS13:CA13"/>
    <mergeCell ref="CB13:CF13"/>
    <mergeCell ref="CG13:CK13"/>
    <mergeCell ref="CL13:CP13"/>
    <mergeCell ref="CQ13:DW13"/>
    <mergeCell ref="DX13:FE13"/>
    <mergeCell ref="G14:K14"/>
    <mergeCell ref="L14:AR14"/>
    <mergeCell ref="AS14:CA14"/>
    <mergeCell ref="CB14:CF14"/>
    <mergeCell ref="CG14:CK14"/>
    <mergeCell ref="CL14:CP14"/>
    <mergeCell ref="CQ14:DW14"/>
    <mergeCell ref="DX14:FE14"/>
    <mergeCell ref="FF14:FJ14"/>
    <mergeCell ref="FK14:FN14"/>
    <mergeCell ref="GT14:GT15"/>
    <mergeCell ref="GZ14:GZ15"/>
    <mergeCell ref="FF15:FJ15"/>
    <mergeCell ref="FK15:FN15"/>
    <mergeCell ref="G15:K15"/>
    <mergeCell ref="L15:AR15"/>
    <mergeCell ref="AS15:CA15"/>
    <mergeCell ref="CB15:CF15"/>
    <mergeCell ref="CG15:CK15"/>
    <mergeCell ref="CL15:CP15"/>
    <mergeCell ref="CQ15:DW15"/>
    <mergeCell ref="DX15:FE15"/>
    <mergeCell ref="A16:E17"/>
    <mergeCell ref="F16:J17"/>
    <mergeCell ref="K16:O17"/>
    <mergeCell ref="P16:T17"/>
    <mergeCell ref="U16:Y17"/>
    <mergeCell ref="Z16:BW16"/>
    <mergeCell ref="BX16:DP16"/>
    <mergeCell ref="DQ16:FN16"/>
    <mergeCell ref="Z17:BK17"/>
    <mergeCell ref="BL17:CW17"/>
    <mergeCell ref="CX17:DG17"/>
    <mergeCell ref="DH17:DQ17"/>
    <mergeCell ref="DR17:EA17"/>
    <mergeCell ref="EB17:EK17"/>
    <mergeCell ref="GP16:GR16"/>
    <mergeCell ref="GS16:GT16"/>
    <mergeCell ref="GV16:GX16"/>
    <mergeCell ref="GY16:GZ16"/>
    <mergeCell ref="EL17:EU17"/>
    <mergeCell ref="EV17:FE17"/>
    <mergeCell ref="FF17:FN17"/>
    <mergeCell ref="FT17:FV17"/>
    <mergeCell ref="FW17:FY17"/>
    <mergeCell ref="FZ17:GB17"/>
    <mergeCell ref="GC17:GE17"/>
    <mergeCell ref="GF17:GH17"/>
    <mergeCell ref="GI17:GK17"/>
    <mergeCell ref="GL17:GN17"/>
    <mergeCell ref="A18:E18"/>
    <mergeCell ref="F18:J18"/>
    <mergeCell ref="K18:O18"/>
    <mergeCell ref="P18:T18"/>
    <mergeCell ref="U18:Y18"/>
    <mergeCell ref="Z18:BK18"/>
    <mergeCell ref="BL18:CW18"/>
    <mergeCell ref="CX18:DB18"/>
    <mergeCell ref="DC18:DG18"/>
    <mergeCell ref="DH18:DL18"/>
    <mergeCell ref="DM18:DQ18"/>
    <mergeCell ref="DR18:DV18"/>
    <mergeCell ref="DW18:EA18"/>
    <mergeCell ref="EB18:EF18"/>
    <mergeCell ref="EG18:EK18"/>
    <mergeCell ref="EL18:EP18"/>
    <mergeCell ref="EQ18:EU18"/>
    <mergeCell ref="EV18:EZ18"/>
    <mergeCell ref="FA18:FE18"/>
    <mergeCell ref="FF18:FI18"/>
    <mergeCell ref="FK18:FN18"/>
    <mergeCell ref="A19:E19"/>
    <mergeCell ref="F19:J19"/>
    <mergeCell ref="K19:O19"/>
    <mergeCell ref="P19:T19"/>
    <mergeCell ref="U19:Y19"/>
    <mergeCell ref="Z19:BK19"/>
    <mergeCell ref="BL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I19"/>
    <mergeCell ref="FK19:FN19"/>
    <mergeCell ref="A20:E20"/>
    <mergeCell ref="F20:J20"/>
    <mergeCell ref="K20:O20"/>
    <mergeCell ref="P20:T20"/>
    <mergeCell ref="U20:Y20"/>
    <mergeCell ref="Z20:BK20"/>
    <mergeCell ref="BL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I20"/>
    <mergeCell ref="FK20:FN20"/>
    <mergeCell ref="A21:E21"/>
    <mergeCell ref="F21:J21"/>
    <mergeCell ref="K21:O21"/>
    <mergeCell ref="P21:T21"/>
    <mergeCell ref="U21:Y21"/>
    <mergeCell ref="Z21:BK21"/>
    <mergeCell ref="BL21:CW21"/>
    <mergeCell ref="CX21:DB21"/>
    <mergeCell ref="DC21:DG21"/>
    <mergeCell ref="DH21:DL21"/>
    <mergeCell ref="DM21:DQ21"/>
    <mergeCell ref="DR21:DV21"/>
    <mergeCell ref="DW21:EA21"/>
    <mergeCell ref="EB21:EF21"/>
    <mergeCell ref="EG21:EK21"/>
    <mergeCell ref="EL21:EP21"/>
    <mergeCell ref="EQ21:EU21"/>
    <mergeCell ref="EV21:EZ21"/>
    <mergeCell ref="FA21:FE21"/>
    <mergeCell ref="FF21:FI21"/>
    <mergeCell ref="FK21:FN21"/>
    <mergeCell ref="A22:E22"/>
    <mergeCell ref="F22:J22"/>
    <mergeCell ref="K22:O22"/>
    <mergeCell ref="P22:T22"/>
    <mergeCell ref="U22:Y22"/>
    <mergeCell ref="Z22:BK22"/>
    <mergeCell ref="BL22:CW22"/>
    <mergeCell ref="CX22:DB22"/>
    <mergeCell ref="DC22:DG22"/>
    <mergeCell ref="DH22:DL22"/>
    <mergeCell ref="DM22:DQ22"/>
    <mergeCell ref="DR22:DV22"/>
    <mergeCell ref="DW22:EA22"/>
    <mergeCell ref="EB22:EF22"/>
    <mergeCell ref="EG22:EK22"/>
    <mergeCell ref="EL22:EP22"/>
    <mergeCell ref="EQ22:EU22"/>
    <mergeCell ref="EV22:EZ22"/>
    <mergeCell ref="FA22:FE22"/>
    <mergeCell ref="FF22:FI22"/>
    <mergeCell ref="FK22:FN22"/>
    <mergeCell ref="A23:E23"/>
    <mergeCell ref="F23:J23"/>
    <mergeCell ref="K23:O23"/>
    <mergeCell ref="P23:T23"/>
    <mergeCell ref="U23:Y23"/>
    <mergeCell ref="Z23:BK23"/>
    <mergeCell ref="BL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I23"/>
    <mergeCell ref="FK23:FN23"/>
    <mergeCell ref="A24:E24"/>
    <mergeCell ref="F24:J24"/>
    <mergeCell ref="K24:O24"/>
    <mergeCell ref="P24:T24"/>
    <mergeCell ref="U24:Y24"/>
    <mergeCell ref="Z24:BK24"/>
    <mergeCell ref="BL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I24"/>
    <mergeCell ref="FK24:FN24"/>
    <mergeCell ref="A25:E25"/>
    <mergeCell ref="F25:J25"/>
    <mergeCell ref="K25:O25"/>
    <mergeCell ref="P25:T25"/>
    <mergeCell ref="U25:Y25"/>
    <mergeCell ref="Z25:BK25"/>
    <mergeCell ref="BL25:CW25"/>
    <mergeCell ref="CX25:DB25"/>
    <mergeCell ref="DC25:DG25"/>
    <mergeCell ref="DH25:DL25"/>
    <mergeCell ref="DM25:DQ25"/>
    <mergeCell ref="DR25:DV25"/>
    <mergeCell ref="DW25:EA25"/>
    <mergeCell ref="EB25:EF25"/>
    <mergeCell ref="EG25:EK25"/>
    <mergeCell ref="EL25:EP25"/>
    <mergeCell ref="EQ25:EU25"/>
    <mergeCell ref="EV25:EZ25"/>
    <mergeCell ref="FA25:FE25"/>
    <mergeCell ref="FF25:FI25"/>
    <mergeCell ref="FK25:FN25"/>
    <mergeCell ref="A26:E26"/>
    <mergeCell ref="F26:J26"/>
    <mergeCell ref="K26:O26"/>
    <mergeCell ref="P26:T26"/>
    <mergeCell ref="U26:Y26"/>
    <mergeCell ref="Z26:BK26"/>
    <mergeCell ref="BL26:CW26"/>
    <mergeCell ref="CX26:DB26"/>
    <mergeCell ref="DC26:DG26"/>
    <mergeCell ref="DH26:DL26"/>
    <mergeCell ref="DM26:DQ26"/>
    <mergeCell ref="DR26:DV26"/>
    <mergeCell ref="DW26:EA26"/>
    <mergeCell ref="EB26:EF26"/>
    <mergeCell ref="EG26:EK26"/>
    <mergeCell ref="EL26:EP26"/>
    <mergeCell ref="EQ26:EU26"/>
    <mergeCell ref="EV26:EZ26"/>
    <mergeCell ref="FA26:FE26"/>
    <mergeCell ref="FF26:FI26"/>
    <mergeCell ref="FK26:FN26"/>
    <mergeCell ref="A27:E27"/>
    <mergeCell ref="F27:J27"/>
    <mergeCell ref="K27:O27"/>
    <mergeCell ref="P27:T27"/>
    <mergeCell ref="U27:Y27"/>
    <mergeCell ref="Z27:BK27"/>
    <mergeCell ref="BL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I27"/>
    <mergeCell ref="FK27:FN27"/>
    <mergeCell ref="A28:E28"/>
    <mergeCell ref="F28:J28"/>
    <mergeCell ref="K28:O28"/>
    <mergeCell ref="P28:T28"/>
    <mergeCell ref="U28:Y28"/>
    <mergeCell ref="Z28:BK28"/>
    <mergeCell ref="BL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I28"/>
    <mergeCell ref="FK28:FN28"/>
    <mergeCell ref="A29:E29"/>
    <mergeCell ref="F29:J29"/>
    <mergeCell ref="K29:O29"/>
    <mergeCell ref="P29:T29"/>
    <mergeCell ref="U29:Y29"/>
    <mergeCell ref="Z29:BK29"/>
    <mergeCell ref="BL29:CW29"/>
    <mergeCell ref="CX29:DB29"/>
    <mergeCell ref="DC29:DG29"/>
    <mergeCell ref="DH29:DL29"/>
    <mergeCell ref="DM29:DQ29"/>
    <mergeCell ref="DR29:DV29"/>
    <mergeCell ref="DW29:EA29"/>
    <mergeCell ref="EB29:EF29"/>
    <mergeCell ref="EG29:EK29"/>
    <mergeCell ref="EL29:EP29"/>
    <mergeCell ref="EQ29:EU29"/>
    <mergeCell ref="EV29:EZ29"/>
    <mergeCell ref="FA29:FE29"/>
    <mergeCell ref="FF29:FI29"/>
    <mergeCell ref="FK29:FN29"/>
    <mergeCell ref="A30:E30"/>
    <mergeCell ref="F30:J30"/>
    <mergeCell ref="K30:O30"/>
    <mergeCell ref="P30:T30"/>
    <mergeCell ref="U30:Y30"/>
    <mergeCell ref="Z30:BK30"/>
    <mergeCell ref="BL30:CW30"/>
    <mergeCell ref="CX30:DB30"/>
    <mergeCell ref="DC30:DG30"/>
    <mergeCell ref="DH30:DL30"/>
    <mergeCell ref="DM30:DQ30"/>
    <mergeCell ref="DR30:DV30"/>
    <mergeCell ref="DW30:EA30"/>
    <mergeCell ref="EB30:EF30"/>
    <mergeCell ref="EG30:EK30"/>
    <mergeCell ref="EL30:EP30"/>
    <mergeCell ref="EQ30:EU30"/>
    <mergeCell ref="EV30:EZ30"/>
    <mergeCell ref="FA30:FE30"/>
    <mergeCell ref="FF30:FI30"/>
    <mergeCell ref="FK30:FN30"/>
    <mergeCell ref="A31:E31"/>
    <mergeCell ref="F31:J31"/>
    <mergeCell ref="K31:O31"/>
    <mergeCell ref="P31:T31"/>
    <mergeCell ref="U31:Y31"/>
    <mergeCell ref="Z31:BK31"/>
    <mergeCell ref="BL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I31"/>
    <mergeCell ref="FK31:FN31"/>
    <mergeCell ref="A32:E32"/>
    <mergeCell ref="F32:J32"/>
    <mergeCell ref="K32:O32"/>
    <mergeCell ref="P32:T32"/>
    <mergeCell ref="U32:Y32"/>
    <mergeCell ref="Z32:BK32"/>
    <mergeCell ref="BL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I32"/>
    <mergeCell ref="FK32:FN32"/>
    <mergeCell ref="A33:E33"/>
    <mergeCell ref="F33:J33"/>
    <mergeCell ref="K33:O33"/>
    <mergeCell ref="P33:T33"/>
    <mergeCell ref="U33:Y33"/>
    <mergeCell ref="Z33:BK33"/>
    <mergeCell ref="BL33:CW33"/>
    <mergeCell ref="CX33:DB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EQ33:EU33"/>
    <mergeCell ref="EV33:EZ33"/>
    <mergeCell ref="FA33:FE33"/>
    <mergeCell ref="FF33:FI33"/>
    <mergeCell ref="FK33:FN33"/>
    <mergeCell ref="A34:Y34"/>
    <mergeCell ref="Z34:AH34"/>
    <mergeCell ref="AI34:ER35"/>
    <mergeCell ref="ES34:FE35"/>
    <mergeCell ref="GK34:GK35"/>
    <mergeCell ref="GL34:GL35"/>
    <mergeCell ref="FF34:FN35"/>
    <mergeCell ref="FR34:FR35"/>
    <mergeCell ref="FS34:FS35"/>
    <mergeCell ref="FT34:GH35"/>
    <mergeCell ref="GM34:GM35"/>
    <mergeCell ref="GN34:GN35"/>
    <mergeCell ref="A35:E35"/>
    <mergeCell ref="F35:J35"/>
    <mergeCell ref="K35:O35"/>
    <mergeCell ref="P35:T35"/>
    <mergeCell ref="U35:Y35"/>
    <mergeCell ref="Z35:AH35"/>
    <mergeCell ref="GI34:GI35"/>
    <mergeCell ref="GJ34:GJ35"/>
    <mergeCell ref="A36:AM36"/>
    <mergeCell ref="AN36:DU36"/>
    <mergeCell ref="DV36:ER36"/>
    <mergeCell ref="ES36:EX36"/>
    <mergeCell ref="EZ36:FE36"/>
    <mergeCell ref="FF36:FI36"/>
    <mergeCell ref="FK36:FN36"/>
    <mergeCell ref="B37:EC42"/>
    <mergeCell ref="ED37:FN38"/>
    <mergeCell ref="ED39:EE45"/>
    <mergeCell ref="EF39:EY40"/>
    <mergeCell ref="EZ39:FG42"/>
    <mergeCell ref="FH39:FN42"/>
    <mergeCell ref="EF41:EY42"/>
    <mergeCell ref="EB43:EC45"/>
    <mergeCell ref="EF43:ER43"/>
    <mergeCell ref="A43:A45"/>
    <mergeCell ref="B43:AO44"/>
    <mergeCell ref="AP43:AT45"/>
    <mergeCell ref="AU43:CH44"/>
    <mergeCell ref="A46:FN46"/>
    <mergeCell ref="ES43:FJ43"/>
    <mergeCell ref="FK43:FN45"/>
    <mergeCell ref="EF44:FJ44"/>
    <mergeCell ref="B45:AO45"/>
    <mergeCell ref="AU45:CH45"/>
    <mergeCell ref="CN45:EA45"/>
    <mergeCell ref="EF45:FJ45"/>
    <mergeCell ref="CI43:CM45"/>
    <mergeCell ref="CN43:EA44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workbookViewId="0" topLeftCell="A1">
      <selection activeCell="DK6" sqref="DK6:FE6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107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106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116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0</v>
      </c>
      <c r="CC7" s="216"/>
      <c r="CD7" s="216"/>
      <c r="CE7" s="216"/>
      <c r="CF7" s="216"/>
      <c r="CG7" s="216">
        <f>FK20+FK24</f>
        <v>2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135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2</v>
      </c>
      <c r="FG7" s="216"/>
      <c r="FH7" s="216"/>
      <c r="FI7" s="216"/>
      <c r="FJ7" s="216"/>
      <c r="FK7" s="216">
        <f>FF21+FF24</f>
        <v>0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149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0</v>
      </c>
      <c r="CC8" s="216"/>
      <c r="CD8" s="216"/>
      <c r="CE8" s="216"/>
      <c r="CF8" s="216"/>
      <c r="CG8" s="216">
        <f>FK21+FK25</f>
        <v>1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136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1</v>
      </c>
      <c r="FG8" s="216"/>
      <c r="FH8" s="216"/>
      <c r="FI8" s="216"/>
      <c r="FJ8" s="216"/>
      <c r="FK8" s="216">
        <f>FF20+FF25</f>
        <v>0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117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0</v>
      </c>
      <c r="CC9" s="216"/>
      <c r="CD9" s="216"/>
      <c r="CE9" s="216"/>
      <c r="CF9" s="216"/>
      <c r="CG9" s="216">
        <f>FK22+FK26</f>
        <v>1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137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1</v>
      </c>
      <c r="FG9" s="216"/>
      <c r="FH9" s="216"/>
      <c r="FI9" s="216"/>
      <c r="FJ9" s="216"/>
      <c r="FK9" s="216">
        <f>FF23+FF26</f>
        <v>0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144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0</v>
      </c>
      <c r="CC10" s="216"/>
      <c r="CD10" s="216"/>
      <c r="CE10" s="216"/>
      <c r="CF10" s="216"/>
      <c r="CG10" s="216">
        <f>FK23+FK27</f>
        <v>1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138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1</v>
      </c>
      <c r="FG10" s="216"/>
      <c r="FH10" s="216"/>
      <c r="FI10" s="216"/>
      <c r="FJ10" s="216"/>
      <c r="FK10" s="216">
        <f>FF22+FF27</f>
        <v>0</v>
      </c>
      <c r="FL10" s="216"/>
      <c r="FM10" s="216"/>
      <c r="FN10" s="217"/>
      <c r="GP10" s="9">
        <v>1</v>
      </c>
      <c r="GQ10" s="10" t="str">
        <f aca="true" t="shared" si="0" ref="GQ10:GQ15">L7</f>
        <v>Dierolf</v>
      </c>
      <c r="GR10" s="11" t="str">
        <f>L13</f>
        <v>Dierolf</v>
      </c>
      <c r="GS10" s="12">
        <f aca="true" t="shared" si="1" ref="GS10:GS15">IF(GR10=$GQ$10,$GP$10,IF(GR10=$GQ$11,$GP$11,IF(GR10=$GQ$12,$GP$12,IF(GR10=$GQ$13,$GP$13,IF(GR10=$GQ$14,$GP$14,IF(GR10=$GQ$15,$GP$15,"Fehler"))))))</f>
        <v>1</v>
      </c>
      <c r="GT10" s="370">
        <f>SUM(GS10:GS11)</f>
        <v>3</v>
      </c>
      <c r="GV10" s="9">
        <v>1</v>
      </c>
      <c r="GW10" s="10" t="str">
        <f aca="true" t="shared" si="2" ref="GW10:GW15">CQ7</f>
        <v>Oechsle</v>
      </c>
      <c r="GX10" s="11" t="str">
        <f>CQ13</f>
        <v>Lamb</v>
      </c>
      <c r="GY10" s="12">
        <f aca="true" t="shared" si="3" ref="GY10:GY15">IF(GX10=$GW$10,$GV$10,IF(GX10=$GW$11,$GV$11,IF(GX10=$GW$12,$GV$12,IF(GX10=$GW$13,$GV$13,IF(GX10=$GW$14,$GV$14,IF(GX10=$GW$15,$GV$15,"Fehler"))))))</f>
        <v>2</v>
      </c>
      <c r="GZ10" s="370">
        <f>SUM(GY10:GY11)</f>
        <v>5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Zeqiraj</v>
      </c>
      <c r="GR11" s="13" t="str">
        <f>AS13</f>
        <v>Zeqiraj</v>
      </c>
      <c r="GS11" s="14">
        <f t="shared" si="1"/>
        <v>2</v>
      </c>
      <c r="GT11" s="371"/>
      <c r="GV11" s="9">
        <v>2</v>
      </c>
      <c r="GW11" s="10" t="str">
        <f t="shared" si="2"/>
        <v>Lamb</v>
      </c>
      <c r="GX11" s="13" t="str">
        <f>DX13</f>
        <v>Reuther</v>
      </c>
      <c r="GY11" s="14">
        <f t="shared" si="3"/>
        <v>3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Kerbel</v>
      </c>
      <c r="GR12" s="11" t="str">
        <f>L14</f>
        <v>Kerbel</v>
      </c>
      <c r="GS12" s="12">
        <f t="shared" si="1"/>
        <v>3</v>
      </c>
      <c r="GT12" s="370">
        <f>SUM(GS12:GS13)</f>
        <v>3</v>
      </c>
      <c r="GV12" s="9">
        <v>3</v>
      </c>
      <c r="GW12" s="10" t="str">
        <f t="shared" si="2"/>
        <v>Reuther</v>
      </c>
      <c r="GX12" s="11" t="str">
        <f>CQ14</f>
        <v>Oechsle</v>
      </c>
      <c r="GY12" s="12">
        <f t="shared" si="3"/>
        <v>1</v>
      </c>
      <c r="GZ12" s="370">
        <f>SUM(GY12:GY13)</f>
        <v>5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116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149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1</v>
      </c>
      <c r="CC13" s="268"/>
      <c r="CD13" s="268"/>
      <c r="CE13" s="268"/>
      <c r="CF13" s="268"/>
      <c r="CG13" s="268">
        <f>FK18</f>
        <v>0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136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137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0</v>
      </c>
      <c r="FG13" s="268"/>
      <c r="FH13" s="268"/>
      <c r="FI13" s="268"/>
      <c r="FJ13" s="268"/>
      <c r="FK13" s="268">
        <f>FF18</f>
        <v>1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Hetterich</v>
      </c>
      <c r="GR13" s="13" t="str">
        <f>AS14</f>
        <v>Friedrich</v>
      </c>
      <c r="GS13" s="14" t="str">
        <f t="shared" si="1"/>
        <v>Fehler</v>
      </c>
      <c r="GT13" s="371"/>
      <c r="GU13" s="39"/>
      <c r="GV13" s="9">
        <v>4</v>
      </c>
      <c r="GW13" s="10" t="str">
        <f t="shared" si="2"/>
        <v>Toberer</v>
      </c>
      <c r="GX13" s="13" t="str">
        <f>DX14</f>
        <v>Toberer</v>
      </c>
      <c r="GY13" s="14">
        <f t="shared" si="3"/>
        <v>4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117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118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0</v>
      </c>
      <c r="CC14" s="216"/>
      <c r="CD14" s="216"/>
      <c r="CE14" s="216"/>
      <c r="CF14" s="216"/>
      <c r="CG14" s="216">
        <f>FK19</f>
        <v>1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135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138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1</v>
      </c>
      <c r="FG14" s="216"/>
      <c r="FH14" s="216"/>
      <c r="FI14" s="216"/>
      <c r="FJ14" s="216"/>
      <c r="FK14" s="216">
        <f>FF19</f>
        <v>0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Dierolf / Zeqiraj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Lamb / Reuther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11</v>
      </c>
      <c r="CY18" s="297"/>
      <c r="CZ18" s="297"/>
      <c r="DA18" s="297"/>
      <c r="DB18" s="297"/>
      <c r="DC18" s="297">
        <v>5</v>
      </c>
      <c r="DD18" s="297"/>
      <c r="DE18" s="297"/>
      <c r="DF18" s="297"/>
      <c r="DG18" s="298"/>
      <c r="DH18" s="296">
        <v>11</v>
      </c>
      <c r="DI18" s="297"/>
      <c r="DJ18" s="297"/>
      <c r="DK18" s="297"/>
      <c r="DL18" s="297"/>
      <c r="DM18" s="297">
        <v>8</v>
      </c>
      <c r="DN18" s="297"/>
      <c r="DO18" s="297"/>
      <c r="DP18" s="297"/>
      <c r="DQ18" s="298"/>
      <c r="DR18" s="296">
        <v>11</v>
      </c>
      <c r="DS18" s="297"/>
      <c r="DT18" s="297"/>
      <c r="DU18" s="297"/>
      <c r="DV18" s="297"/>
      <c r="DW18" s="297">
        <v>4</v>
      </c>
      <c r="DX18" s="297"/>
      <c r="DY18" s="297"/>
      <c r="DZ18" s="297"/>
      <c r="EA18" s="298"/>
      <c r="EB18" s="296"/>
      <c r="EC18" s="297"/>
      <c r="ED18" s="297"/>
      <c r="EE18" s="297"/>
      <c r="EF18" s="297"/>
      <c r="EG18" s="297"/>
      <c r="EH18" s="297"/>
      <c r="EI18" s="297"/>
      <c r="EJ18" s="297"/>
      <c r="EK18" s="298"/>
      <c r="EL18" s="296"/>
      <c r="EM18" s="297"/>
      <c r="EN18" s="297"/>
      <c r="EO18" s="297"/>
      <c r="EP18" s="297"/>
      <c r="EQ18" s="297"/>
      <c r="ER18" s="297"/>
      <c r="ES18" s="297"/>
      <c r="ET18" s="297"/>
      <c r="EU18" s="298"/>
      <c r="EV18" s="301">
        <f aca="true" t="shared" si="5" ref="EV18:EV33">IF(CX18+DC18&gt;0,GI18,"")</f>
        <v>3</v>
      </c>
      <c r="EW18" s="302"/>
      <c r="EX18" s="302"/>
      <c r="EY18" s="302"/>
      <c r="EZ18" s="303"/>
      <c r="FA18" s="304">
        <f aca="true" t="shared" si="6" ref="FA18:FA33">IF(CX18+DC18&gt;0,GK18,"")</f>
        <v>0</v>
      </c>
      <c r="FB18" s="302"/>
      <c r="FC18" s="302"/>
      <c r="FD18" s="302"/>
      <c r="FE18" s="305"/>
      <c r="FF18" s="345">
        <f aca="true" t="shared" si="7" ref="FF18:FF27">GL18</f>
        <v>1</v>
      </c>
      <c r="FG18" s="346"/>
      <c r="FH18" s="346"/>
      <c r="FI18" s="346"/>
      <c r="FJ18" s="26"/>
      <c r="FK18" s="346">
        <f aca="true" t="shared" si="8" ref="FK18:FK27">GN18</f>
        <v>0</v>
      </c>
      <c r="FL18" s="346"/>
      <c r="FM18" s="346"/>
      <c r="FN18" s="347"/>
      <c r="FR18" s="36" t="str">
        <f t="shared" si="4"/>
        <v>Dierolf / Zeqiraj</v>
      </c>
      <c r="FS18" s="36" t="str">
        <f>BL18</f>
        <v>Lamb / Reuther</v>
      </c>
      <c r="FT18" s="33">
        <f aca="true" t="shared" si="9" ref="FT18:FT33">IF(CX18&gt;=11,IF(CX18-DC18&gt;1,1,0),0)</f>
        <v>1</v>
      </c>
      <c r="FU18" s="23" t="s">
        <v>4</v>
      </c>
      <c r="FV18" s="4">
        <f aca="true" t="shared" si="10" ref="FV18:FV33">IF(DC18&gt;=11,IF(DC18-CX18&gt;1,1,0),0)</f>
        <v>0</v>
      </c>
      <c r="FW18" s="3">
        <f aca="true" t="shared" si="11" ref="FW18:FW33">IF(DH18&gt;=11,IF(DH18-DM18&gt;1,1,0),0)</f>
        <v>1</v>
      </c>
      <c r="FX18" s="23" t="s">
        <v>4</v>
      </c>
      <c r="FY18" s="4">
        <f aca="true" t="shared" si="12" ref="FY18:FY33">IF(DM18&gt;=11,IF(DM18-DH18&gt;1,1,0),0)</f>
        <v>0</v>
      </c>
      <c r="FZ18" s="3">
        <f aca="true" t="shared" si="13" ref="FZ18:FZ33">IF(DR18&gt;=11,IF(DR18-DW18&gt;1,1,0),0)</f>
        <v>1</v>
      </c>
      <c r="GA18" s="23" t="s">
        <v>4</v>
      </c>
      <c r="GB18" s="4">
        <f aca="true" t="shared" si="14" ref="GB18:GB33">IF(DW18&gt;=11,IF(DW18-DR18&gt;1,1,0),0)</f>
        <v>0</v>
      </c>
      <c r="GC18" s="3">
        <f aca="true" t="shared" si="15" ref="GC18:GC33">IF(EB18&gt;=11,IF(EB18-EG18&gt;1,1,0),0)</f>
        <v>0</v>
      </c>
      <c r="GD18" s="23" t="s">
        <v>4</v>
      </c>
      <c r="GE18" s="4">
        <f aca="true" t="shared" si="16" ref="GE18:GE33">IF(EG18&gt;=11,IF(EG18-EB18&gt;1,1,0),0)</f>
        <v>0</v>
      </c>
      <c r="GF18" s="3">
        <f aca="true" t="shared" si="17" ref="GF18:GF33">IF(EL18&gt;=11,IF(EL18-EQ18&gt;1,1,0),0)</f>
        <v>0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3</v>
      </c>
      <c r="GJ18" s="23" t="s">
        <v>4</v>
      </c>
      <c r="GK18" s="4">
        <f aca="true" t="shared" si="20" ref="GK18:GK33">FV18+FY18+GB18+GE18+GH18</f>
        <v>0</v>
      </c>
      <c r="GL18" s="3">
        <f aca="true" t="shared" si="21" ref="GL18:GL33">IF(IF(GI18+GK18&gt;=3,GI18&gt;=3,0),1,0)</f>
        <v>1</v>
      </c>
      <c r="GM18" s="23" t="s">
        <v>4</v>
      </c>
      <c r="GN18" s="4">
        <f aca="true" t="shared" si="22" ref="GN18:GN33">IF(IF(GI18+GK18&gt;=3,GK18&gt;=3,0),1,0)</f>
        <v>0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Kerbel / Friedrich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Oechsle / Toberer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4</v>
      </c>
      <c r="CY19" s="297"/>
      <c r="CZ19" s="297"/>
      <c r="DA19" s="297"/>
      <c r="DB19" s="297"/>
      <c r="DC19" s="297">
        <v>11</v>
      </c>
      <c r="DD19" s="297"/>
      <c r="DE19" s="297"/>
      <c r="DF19" s="297"/>
      <c r="DG19" s="298"/>
      <c r="DH19" s="296">
        <v>11</v>
      </c>
      <c r="DI19" s="297"/>
      <c r="DJ19" s="297"/>
      <c r="DK19" s="297"/>
      <c r="DL19" s="297"/>
      <c r="DM19" s="297">
        <v>9</v>
      </c>
      <c r="DN19" s="297"/>
      <c r="DO19" s="297"/>
      <c r="DP19" s="297"/>
      <c r="DQ19" s="298"/>
      <c r="DR19" s="296">
        <v>8</v>
      </c>
      <c r="DS19" s="297"/>
      <c r="DT19" s="297"/>
      <c r="DU19" s="297"/>
      <c r="DV19" s="297"/>
      <c r="DW19" s="297">
        <v>11</v>
      </c>
      <c r="DX19" s="297"/>
      <c r="DY19" s="297"/>
      <c r="DZ19" s="297"/>
      <c r="EA19" s="298"/>
      <c r="EB19" s="296">
        <v>7</v>
      </c>
      <c r="EC19" s="297"/>
      <c r="ED19" s="297"/>
      <c r="EE19" s="297"/>
      <c r="EF19" s="297"/>
      <c r="EG19" s="297">
        <v>11</v>
      </c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1</v>
      </c>
      <c r="EW19" s="302"/>
      <c r="EX19" s="302"/>
      <c r="EY19" s="302"/>
      <c r="EZ19" s="303"/>
      <c r="FA19" s="304">
        <f t="shared" si="6"/>
        <v>3</v>
      </c>
      <c r="FB19" s="302"/>
      <c r="FC19" s="302"/>
      <c r="FD19" s="302"/>
      <c r="FE19" s="305"/>
      <c r="FF19" s="345">
        <f t="shared" si="7"/>
        <v>0</v>
      </c>
      <c r="FG19" s="346"/>
      <c r="FH19" s="346"/>
      <c r="FI19" s="346"/>
      <c r="FJ19" s="26"/>
      <c r="FK19" s="346">
        <f t="shared" si="8"/>
        <v>1</v>
      </c>
      <c r="FL19" s="346"/>
      <c r="FM19" s="346"/>
      <c r="FN19" s="347"/>
      <c r="FR19" s="36" t="str">
        <f t="shared" si="4"/>
        <v>Kerbel / Friedrich</v>
      </c>
      <c r="FS19" s="36" t="str">
        <f>BL19</f>
        <v>Oechsle / Toberer</v>
      </c>
      <c r="FT19" s="33">
        <f t="shared" si="9"/>
        <v>0</v>
      </c>
      <c r="FU19" s="23" t="s">
        <v>4</v>
      </c>
      <c r="FV19" s="4">
        <f t="shared" si="10"/>
        <v>1</v>
      </c>
      <c r="FW19" s="3">
        <f t="shared" si="11"/>
        <v>1</v>
      </c>
      <c r="FX19" s="23" t="s">
        <v>4</v>
      </c>
      <c r="FY19" s="4">
        <f t="shared" si="12"/>
        <v>0</v>
      </c>
      <c r="FZ19" s="3">
        <f t="shared" si="13"/>
        <v>0</v>
      </c>
      <c r="GA19" s="23" t="s">
        <v>4</v>
      </c>
      <c r="GB19" s="4">
        <f t="shared" si="14"/>
        <v>1</v>
      </c>
      <c r="GC19" s="3">
        <f t="shared" si="15"/>
        <v>0</v>
      </c>
      <c r="GD19" s="23" t="s">
        <v>4</v>
      </c>
      <c r="GE19" s="4">
        <f t="shared" si="16"/>
        <v>1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1</v>
      </c>
      <c r="GJ19" s="23" t="s">
        <v>4</v>
      </c>
      <c r="GK19" s="4">
        <f t="shared" si="20"/>
        <v>3</v>
      </c>
      <c r="GL19" s="3">
        <f t="shared" si="21"/>
        <v>0</v>
      </c>
      <c r="GM19" s="23" t="s">
        <v>4</v>
      </c>
      <c r="GN19" s="4">
        <f t="shared" si="22"/>
        <v>1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Dierolf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Lamb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11</v>
      </c>
      <c r="CY20" s="297"/>
      <c r="CZ20" s="297"/>
      <c r="DA20" s="297"/>
      <c r="DB20" s="297"/>
      <c r="DC20" s="297">
        <v>5</v>
      </c>
      <c r="DD20" s="297"/>
      <c r="DE20" s="297"/>
      <c r="DF20" s="297"/>
      <c r="DG20" s="298"/>
      <c r="DH20" s="296">
        <v>9</v>
      </c>
      <c r="DI20" s="297"/>
      <c r="DJ20" s="297"/>
      <c r="DK20" s="297"/>
      <c r="DL20" s="297"/>
      <c r="DM20" s="297">
        <v>11</v>
      </c>
      <c r="DN20" s="297"/>
      <c r="DO20" s="297"/>
      <c r="DP20" s="297"/>
      <c r="DQ20" s="298"/>
      <c r="DR20" s="296">
        <v>9</v>
      </c>
      <c r="DS20" s="297"/>
      <c r="DT20" s="297"/>
      <c r="DU20" s="297"/>
      <c r="DV20" s="297"/>
      <c r="DW20" s="297">
        <v>11</v>
      </c>
      <c r="DX20" s="297"/>
      <c r="DY20" s="297"/>
      <c r="DZ20" s="297"/>
      <c r="EA20" s="298"/>
      <c r="EB20" s="296">
        <v>6</v>
      </c>
      <c r="EC20" s="297"/>
      <c r="ED20" s="297"/>
      <c r="EE20" s="297"/>
      <c r="EF20" s="297"/>
      <c r="EG20" s="297">
        <v>11</v>
      </c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1</v>
      </c>
      <c r="EW20" s="302"/>
      <c r="EX20" s="302"/>
      <c r="EY20" s="302"/>
      <c r="EZ20" s="303"/>
      <c r="FA20" s="304">
        <f t="shared" si="6"/>
        <v>3</v>
      </c>
      <c r="FB20" s="302"/>
      <c r="FC20" s="302"/>
      <c r="FD20" s="302"/>
      <c r="FE20" s="305"/>
      <c r="FF20" s="345">
        <f t="shared" si="7"/>
        <v>0</v>
      </c>
      <c r="FG20" s="346"/>
      <c r="FH20" s="346"/>
      <c r="FI20" s="346"/>
      <c r="FJ20" s="26"/>
      <c r="FK20" s="346">
        <f t="shared" si="8"/>
        <v>1</v>
      </c>
      <c r="FL20" s="346"/>
      <c r="FM20" s="346"/>
      <c r="FN20" s="347"/>
      <c r="FR20" s="36" t="str">
        <f t="shared" si="4"/>
        <v>Dierolf</v>
      </c>
      <c r="FS20" s="36" t="e">
        <f>#REF!</f>
        <v>#REF!</v>
      </c>
      <c r="FT20" s="33">
        <f t="shared" si="9"/>
        <v>1</v>
      </c>
      <c r="FU20" s="23" t="s">
        <v>4</v>
      </c>
      <c r="FV20" s="4">
        <f t="shared" si="10"/>
        <v>0</v>
      </c>
      <c r="FW20" s="3">
        <f t="shared" si="11"/>
        <v>0</v>
      </c>
      <c r="FX20" s="23" t="s">
        <v>4</v>
      </c>
      <c r="FY20" s="4">
        <f t="shared" si="12"/>
        <v>1</v>
      </c>
      <c r="FZ20" s="3">
        <f t="shared" si="13"/>
        <v>0</v>
      </c>
      <c r="GA20" s="23" t="s">
        <v>4</v>
      </c>
      <c r="GB20" s="4">
        <f t="shared" si="14"/>
        <v>1</v>
      </c>
      <c r="GC20" s="3">
        <f t="shared" si="15"/>
        <v>0</v>
      </c>
      <c r="GD20" s="23" t="s">
        <v>4</v>
      </c>
      <c r="GE20" s="4">
        <f t="shared" si="16"/>
        <v>1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1</v>
      </c>
      <c r="GJ20" s="23" t="s">
        <v>4</v>
      </c>
      <c r="GK20" s="4">
        <f t="shared" si="20"/>
        <v>3</v>
      </c>
      <c r="GL20" s="3">
        <f t="shared" si="21"/>
        <v>0</v>
      </c>
      <c r="GM20" s="23" t="s">
        <v>4</v>
      </c>
      <c r="GN20" s="4">
        <f t="shared" si="22"/>
        <v>1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Zeqiraj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Oechsle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5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12</v>
      </c>
      <c r="DI21" s="297"/>
      <c r="DJ21" s="297"/>
      <c r="DK21" s="297"/>
      <c r="DL21" s="297"/>
      <c r="DM21" s="297">
        <v>10</v>
      </c>
      <c r="DN21" s="297"/>
      <c r="DO21" s="297"/>
      <c r="DP21" s="297"/>
      <c r="DQ21" s="298"/>
      <c r="DR21" s="296">
        <v>7</v>
      </c>
      <c r="DS21" s="297"/>
      <c r="DT21" s="297"/>
      <c r="DU21" s="297"/>
      <c r="DV21" s="297"/>
      <c r="DW21" s="297">
        <v>11</v>
      </c>
      <c r="DX21" s="297"/>
      <c r="DY21" s="297"/>
      <c r="DZ21" s="297"/>
      <c r="EA21" s="298"/>
      <c r="EB21" s="296">
        <v>8</v>
      </c>
      <c r="EC21" s="297"/>
      <c r="ED21" s="297"/>
      <c r="EE21" s="297"/>
      <c r="EF21" s="297"/>
      <c r="EG21" s="297">
        <v>11</v>
      </c>
      <c r="EH21" s="297"/>
      <c r="EI21" s="297"/>
      <c r="EJ21" s="297"/>
      <c r="EK21" s="298"/>
      <c r="EL21" s="296"/>
      <c r="EM21" s="297"/>
      <c r="EN21" s="297"/>
      <c r="EO21" s="297"/>
      <c r="EP21" s="297"/>
      <c r="EQ21" s="297"/>
      <c r="ER21" s="297"/>
      <c r="ES21" s="297"/>
      <c r="ET21" s="297"/>
      <c r="EU21" s="298"/>
      <c r="EV21" s="301">
        <f t="shared" si="5"/>
        <v>1</v>
      </c>
      <c r="EW21" s="302"/>
      <c r="EX21" s="302"/>
      <c r="EY21" s="302"/>
      <c r="EZ21" s="303"/>
      <c r="FA21" s="304">
        <f t="shared" si="6"/>
        <v>3</v>
      </c>
      <c r="FB21" s="302"/>
      <c r="FC21" s="302"/>
      <c r="FD21" s="302"/>
      <c r="FE21" s="305"/>
      <c r="FF21" s="345">
        <f t="shared" si="7"/>
        <v>0</v>
      </c>
      <c r="FG21" s="346"/>
      <c r="FH21" s="346"/>
      <c r="FI21" s="346"/>
      <c r="FJ21" s="26"/>
      <c r="FK21" s="346">
        <f t="shared" si="8"/>
        <v>1</v>
      </c>
      <c r="FL21" s="346"/>
      <c r="FM21" s="346"/>
      <c r="FN21" s="347"/>
      <c r="FR21" s="36" t="str">
        <f t="shared" si="4"/>
        <v>Zeqiraj</v>
      </c>
      <c r="FS21" s="36" t="str">
        <f>BL20</f>
        <v>Lamb</v>
      </c>
      <c r="FT21" s="33">
        <f t="shared" si="9"/>
        <v>0</v>
      </c>
      <c r="FU21" s="23" t="s">
        <v>4</v>
      </c>
      <c r="FV21" s="4">
        <f t="shared" si="10"/>
        <v>1</v>
      </c>
      <c r="FW21" s="3">
        <f t="shared" si="11"/>
        <v>1</v>
      </c>
      <c r="FX21" s="23" t="s">
        <v>4</v>
      </c>
      <c r="FY21" s="4">
        <f t="shared" si="12"/>
        <v>0</v>
      </c>
      <c r="FZ21" s="3">
        <f t="shared" si="13"/>
        <v>0</v>
      </c>
      <c r="GA21" s="23" t="s">
        <v>4</v>
      </c>
      <c r="GB21" s="4">
        <f t="shared" si="14"/>
        <v>1</v>
      </c>
      <c r="GC21" s="3">
        <f t="shared" si="15"/>
        <v>0</v>
      </c>
      <c r="GD21" s="23" t="s">
        <v>4</v>
      </c>
      <c r="GE21" s="4">
        <f t="shared" si="16"/>
        <v>1</v>
      </c>
      <c r="GF21" s="3">
        <f t="shared" si="17"/>
        <v>0</v>
      </c>
      <c r="GG21" s="23" t="s">
        <v>4</v>
      </c>
      <c r="GH21" s="4">
        <f t="shared" si="18"/>
        <v>0</v>
      </c>
      <c r="GI21" s="3">
        <f t="shared" si="19"/>
        <v>1</v>
      </c>
      <c r="GJ21" s="23" t="s">
        <v>4</v>
      </c>
      <c r="GK21" s="4">
        <f t="shared" si="20"/>
        <v>3</v>
      </c>
      <c r="GL21" s="3">
        <f t="shared" si="21"/>
        <v>0</v>
      </c>
      <c r="GM21" s="23" t="s">
        <v>4</v>
      </c>
      <c r="GN21" s="4">
        <f t="shared" si="22"/>
        <v>1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Kerbel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Toberer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11</v>
      </c>
      <c r="CY22" s="297"/>
      <c r="CZ22" s="297"/>
      <c r="DA22" s="297"/>
      <c r="DB22" s="297"/>
      <c r="DC22" s="297">
        <v>6</v>
      </c>
      <c r="DD22" s="297"/>
      <c r="DE22" s="297"/>
      <c r="DF22" s="297"/>
      <c r="DG22" s="298"/>
      <c r="DH22" s="296">
        <v>11</v>
      </c>
      <c r="DI22" s="297"/>
      <c r="DJ22" s="297"/>
      <c r="DK22" s="297"/>
      <c r="DL22" s="297"/>
      <c r="DM22" s="297">
        <v>8</v>
      </c>
      <c r="DN22" s="297"/>
      <c r="DO22" s="297"/>
      <c r="DP22" s="297"/>
      <c r="DQ22" s="298"/>
      <c r="DR22" s="296">
        <v>12</v>
      </c>
      <c r="DS22" s="297"/>
      <c r="DT22" s="297"/>
      <c r="DU22" s="297"/>
      <c r="DV22" s="297"/>
      <c r="DW22" s="297">
        <v>14</v>
      </c>
      <c r="DX22" s="297"/>
      <c r="DY22" s="297"/>
      <c r="DZ22" s="297"/>
      <c r="EA22" s="298"/>
      <c r="EB22" s="296">
        <v>4</v>
      </c>
      <c r="EC22" s="297"/>
      <c r="ED22" s="297"/>
      <c r="EE22" s="297"/>
      <c r="EF22" s="297"/>
      <c r="EG22" s="297">
        <v>11</v>
      </c>
      <c r="EH22" s="297"/>
      <c r="EI22" s="297"/>
      <c r="EJ22" s="297"/>
      <c r="EK22" s="298"/>
      <c r="EL22" s="296">
        <v>4</v>
      </c>
      <c r="EM22" s="297"/>
      <c r="EN22" s="297"/>
      <c r="EO22" s="297"/>
      <c r="EP22" s="297"/>
      <c r="EQ22" s="297">
        <v>11</v>
      </c>
      <c r="ER22" s="297"/>
      <c r="ES22" s="297"/>
      <c r="ET22" s="297"/>
      <c r="EU22" s="298"/>
      <c r="EV22" s="301">
        <f t="shared" si="5"/>
        <v>2</v>
      </c>
      <c r="EW22" s="302"/>
      <c r="EX22" s="302"/>
      <c r="EY22" s="302"/>
      <c r="EZ22" s="303"/>
      <c r="FA22" s="304">
        <f t="shared" si="6"/>
        <v>3</v>
      </c>
      <c r="FB22" s="302"/>
      <c r="FC22" s="302"/>
      <c r="FD22" s="302"/>
      <c r="FE22" s="305"/>
      <c r="FF22" s="345">
        <f t="shared" si="7"/>
        <v>0</v>
      </c>
      <c r="FG22" s="346"/>
      <c r="FH22" s="346"/>
      <c r="FI22" s="346"/>
      <c r="FJ22" s="26"/>
      <c r="FK22" s="346">
        <f t="shared" si="8"/>
        <v>1</v>
      </c>
      <c r="FL22" s="346"/>
      <c r="FM22" s="346"/>
      <c r="FN22" s="347"/>
      <c r="FR22" s="36" t="str">
        <f t="shared" si="4"/>
        <v>Kerbel</v>
      </c>
      <c r="FS22" s="36" t="str">
        <f>BL21</f>
        <v>Oechsle</v>
      </c>
      <c r="FT22" s="33">
        <f t="shared" si="9"/>
        <v>1</v>
      </c>
      <c r="FU22" s="23" t="s">
        <v>4</v>
      </c>
      <c r="FV22" s="4">
        <f t="shared" si="10"/>
        <v>0</v>
      </c>
      <c r="FW22" s="3">
        <f t="shared" si="11"/>
        <v>1</v>
      </c>
      <c r="FX22" s="23" t="s">
        <v>4</v>
      </c>
      <c r="FY22" s="4">
        <f t="shared" si="12"/>
        <v>0</v>
      </c>
      <c r="FZ22" s="3">
        <f t="shared" si="13"/>
        <v>0</v>
      </c>
      <c r="GA22" s="23" t="s">
        <v>4</v>
      </c>
      <c r="GB22" s="4">
        <f t="shared" si="14"/>
        <v>1</v>
      </c>
      <c r="GC22" s="3">
        <f t="shared" si="15"/>
        <v>0</v>
      </c>
      <c r="GD22" s="23" t="s">
        <v>4</v>
      </c>
      <c r="GE22" s="4">
        <f t="shared" si="16"/>
        <v>1</v>
      </c>
      <c r="GF22" s="3">
        <f t="shared" si="17"/>
        <v>0</v>
      </c>
      <c r="GG22" s="23" t="s">
        <v>4</v>
      </c>
      <c r="GH22" s="4">
        <f t="shared" si="18"/>
        <v>1</v>
      </c>
      <c r="GI22" s="3">
        <f t="shared" si="19"/>
        <v>2</v>
      </c>
      <c r="GJ22" s="23" t="s">
        <v>4</v>
      </c>
      <c r="GK22" s="4">
        <f t="shared" si="20"/>
        <v>3</v>
      </c>
      <c r="GL22" s="3">
        <f t="shared" si="21"/>
        <v>0</v>
      </c>
      <c r="GM22" s="23" t="s">
        <v>4</v>
      </c>
      <c r="GN22" s="4">
        <f t="shared" si="22"/>
        <v>1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Hetterich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Reuther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6</v>
      </c>
      <c r="CY23" s="297"/>
      <c r="CZ23" s="297"/>
      <c r="DA23" s="297"/>
      <c r="DB23" s="297"/>
      <c r="DC23" s="297">
        <v>11</v>
      </c>
      <c r="DD23" s="297"/>
      <c r="DE23" s="297"/>
      <c r="DF23" s="297"/>
      <c r="DG23" s="298"/>
      <c r="DH23" s="296">
        <v>10</v>
      </c>
      <c r="DI23" s="297"/>
      <c r="DJ23" s="297"/>
      <c r="DK23" s="297"/>
      <c r="DL23" s="297"/>
      <c r="DM23" s="297">
        <v>12</v>
      </c>
      <c r="DN23" s="297"/>
      <c r="DO23" s="297"/>
      <c r="DP23" s="297"/>
      <c r="DQ23" s="298"/>
      <c r="DR23" s="296">
        <v>8</v>
      </c>
      <c r="DS23" s="297"/>
      <c r="DT23" s="297"/>
      <c r="DU23" s="297"/>
      <c r="DV23" s="297"/>
      <c r="DW23" s="297">
        <v>11</v>
      </c>
      <c r="DX23" s="297"/>
      <c r="DY23" s="297"/>
      <c r="DZ23" s="297"/>
      <c r="EA23" s="298"/>
      <c r="EB23" s="296"/>
      <c r="EC23" s="297"/>
      <c r="ED23" s="297"/>
      <c r="EE23" s="297"/>
      <c r="EF23" s="297"/>
      <c r="EG23" s="297"/>
      <c r="EH23" s="297"/>
      <c r="EI23" s="297"/>
      <c r="EJ23" s="297"/>
      <c r="EK23" s="298"/>
      <c r="EL23" s="296"/>
      <c r="EM23" s="297"/>
      <c r="EN23" s="297"/>
      <c r="EO23" s="297"/>
      <c r="EP23" s="297"/>
      <c r="EQ23" s="297"/>
      <c r="ER23" s="297"/>
      <c r="ES23" s="297"/>
      <c r="ET23" s="297"/>
      <c r="EU23" s="298"/>
      <c r="EV23" s="301">
        <f t="shared" si="5"/>
        <v>0</v>
      </c>
      <c r="EW23" s="302"/>
      <c r="EX23" s="302"/>
      <c r="EY23" s="302"/>
      <c r="EZ23" s="303"/>
      <c r="FA23" s="304">
        <f t="shared" si="6"/>
        <v>3</v>
      </c>
      <c r="FB23" s="302"/>
      <c r="FC23" s="302"/>
      <c r="FD23" s="302"/>
      <c r="FE23" s="305"/>
      <c r="FF23" s="345">
        <f t="shared" si="7"/>
        <v>0</v>
      </c>
      <c r="FG23" s="346"/>
      <c r="FH23" s="346"/>
      <c r="FI23" s="346"/>
      <c r="FJ23" s="26"/>
      <c r="FK23" s="346">
        <f t="shared" si="8"/>
        <v>1</v>
      </c>
      <c r="FL23" s="346"/>
      <c r="FM23" s="346"/>
      <c r="FN23" s="347"/>
      <c r="FR23" s="36" t="str">
        <f t="shared" si="4"/>
        <v>Hetterich</v>
      </c>
      <c r="FS23" s="36" t="str">
        <f>BL22</f>
        <v>Toberer</v>
      </c>
      <c r="FT23" s="33">
        <f t="shared" si="9"/>
        <v>0</v>
      </c>
      <c r="FU23" s="23" t="s">
        <v>4</v>
      </c>
      <c r="FV23" s="4">
        <f t="shared" si="10"/>
        <v>1</v>
      </c>
      <c r="FW23" s="3">
        <f t="shared" si="11"/>
        <v>0</v>
      </c>
      <c r="FX23" s="23" t="s">
        <v>4</v>
      </c>
      <c r="FY23" s="4">
        <f t="shared" si="12"/>
        <v>1</v>
      </c>
      <c r="FZ23" s="3">
        <f t="shared" si="13"/>
        <v>0</v>
      </c>
      <c r="GA23" s="23" t="s">
        <v>4</v>
      </c>
      <c r="GB23" s="4">
        <f t="shared" si="14"/>
        <v>1</v>
      </c>
      <c r="GC23" s="3">
        <f t="shared" si="15"/>
        <v>0</v>
      </c>
      <c r="GD23" s="23" t="s">
        <v>4</v>
      </c>
      <c r="GE23" s="4">
        <f t="shared" si="16"/>
        <v>0</v>
      </c>
      <c r="GF23" s="3">
        <f t="shared" si="17"/>
        <v>0</v>
      </c>
      <c r="GG23" s="23" t="s">
        <v>4</v>
      </c>
      <c r="GH23" s="4">
        <f t="shared" si="18"/>
        <v>0</v>
      </c>
      <c r="GI23" s="3">
        <f t="shared" si="19"/>
        <v>0</v>
      </c>
      <c r="GJ23" s="23" t="s">
        <v>4</v>
      </c>
      <c r="GK23" s="4">
        <f t="shared" si="20"/>
        <v>3</v>
      </c>
      <c r="GL23" s="3">
        <f t="shared" si="21"/>
        <v>0</v>
      </c>
      <c r="GM23" s="23" t="s">
        <v>4</v>
      </c>
      <c r="GN23" s="4">
        <f t="shared" si="22"/>
        <v>1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Dierolf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Oechsle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>
        <v>11</v>
      </c>
      <c r="CY24" s="297"/>
      <c r="CZ24" s="297"/>
      <c r="DA24" s="297"/>
      <c r="DB24" s="297"/>
      <c r="DC24" s="297">
        <v>7</v>
      </c>
      <c r="DD24" s="297"/>
      <c r="DE24" s="297"/>
      <c r="DF24" s="297"/>
      <c r="DG24" s="298"/>
      <c r="DH24" s="296">
        <v>9</v>
      </c>
      <c r="DI24" s="297"/>
      <c r="DJ24" s="297"/>
      <c r="DK24" s="297"/>
      <c r="DL24" s="297"/>
      <c r="DM24" s="297">
        <v>11</v>
      </c>
      <c r="DN24" s="297"/>
      <c r="DO24" s="297"/>
      <c r="DP24" s="297"/>
      <c r="DQ24" s="298"/>
      <c r="DR24" s="296">
        <v>8</v>
      </c>
      <c r="DS24" s="297"/>
      <c r="DT24" s="297"/>
      <c r="DU24" s="297"/>
      <c r="DV24" s="297"/>
      <c r="DW24" s="297">
        <v>11</v>
      </c>
      <c r="DX24" s="297"/>
      <c r="DY24" s="297"/>
      <c r="DZ24" s="297"/>
      <c r="EA24" s="298"/>
      <c r="EB24" s="296">
        <v>8</v>
      </c>
      <c r="EC24" s="297"/>
      <c r="ED24" s="297"/>
      <c r="EE24" s="297"/>
      <c r="EF24" s="297"/>
      <c r="EG24" s="297">
        <v>11</v>
      </c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  <v>1</v>
      </c>
      <c r="EW24" s="302"/>
      <c r="EX24" s="302"/>
      <c r="EY24" s="302"/>
      <c r="EZ24" s="303"/>
      <c r="FA24" s="304">
        <f t="shared" si="6"/>
        <v>3</v>
      </c>
      <c r="FB24" s="302"/>
      <c r="FC24" s="302"/>
      <c r="FD24" s="302"/>
      <c r="FE24" s="305"/>
      <c r="FF24" s="345">
        <f t="shared" si="7"/>
        <v>0</v>
      </c>
      <c r="FG24" s="346"/>
      <c r="FH24" s="346"/>
      <c r="FI24" s="346"/>
      <c r="FJ24" s="26"/>
      <c r="FK24" s="346">
        <f t="shared" si="8"/>
        <v>1</v>
      </c>
      <c r="FL24" s="346"/>
      <c r="FM24" s="346"/>
      <c r="FN24" s="347"/>
      <c r="FR24" s="36" t="str">
        <f t="shared" si="4"/>
        <v>Dierolf</v>
      </c>
      <c r="FS24" s="36" t="str">
        <f>BL23</f>
        <v>Reuther</v>
      </c>
      <c r="FT24" s="33">
        <f t="shared" si="9"/>
        <v>1</v>
      </c>
      <c r="FU24" s="23" t="s">
        <v>4</v>
      </c>
      <c r="FV24" s="4">
        <f t="shared" si="10"/>
        <v>0</v>
      </c>
      <c r="FW24" s="3">
        <f t="shared" si="11"/>
        <v>0</v>
      </c>
      <c r="FX24" s="23" t="s">
        <v>4</v>
      </c>
      <c r="FY24" s="4">
        <f t="shared" si="12"/>
        <v>1</v>
      </c>
      <c r="FZ24" s="3">
        <f t="shared" si="13"/>
        <v>0</v>
      </c>
      <c r="GA24" s="23" t="s">
        <v>4</v>
      </c>
      <c r="GB24" s="4">
        <f t="shared" si="14"/>
        <v>1</v>
      </c>
      <c r="GC24" s="3">
        <f t="shared" si="15"/>
        <v>0</v>
      </c>
      <c r="GD24" s="23" t="s">
        <v>4</v>
      </c>
      <c r="GE24" s="4">
        <f t="shared" si="16"/>
        <v>1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1</v>
      </c>
      <c r="GJ24" s="23" t="s">
        <v>4</v>
      </c>
      <c r="GK24" s="4">
        <f t="shared" si="20"/>
        <v>3</v>
      </c>
      <c r="GL24" s="3">
        <f t="shared" si="21"/>
        <v>0</v>
      </c>
      <c r="GM24" s="23" t="s">
        <v>4</v>
      </c>
      <c r="GN24" s="4">
        <f t="shared" si="22"/>
        <v>1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Zeqiraj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Lamb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/>
      <c r="CY25" s="297"/>
      <c r="CZ25" s="297"/>
      <c r="DA25" s="297"/>
      <c r="DB25" s="297"/>
      <c r="DC25" s="297"/>
      <c r="DD25" s="297"/>
      <c r="DE25" s="297"/>
      <c r="DF25" s="297"/>
      <c r="DG25" s="298"/>
      <c r="DH25" s="296"/>
      <c r="DI25" s="297"/>
      <c r="DJ25" s="297"/>
      <c r="DK25" s="297"/>
      <c r="DL25" s="297"/>
      <c r="DM25" s="297"/>
      <c r="DN25" s="297"/>
      <c r="DO25" s="297"/>
      <c r="DP25" s="297"/>
      <c r="DQ25" s="298"/>
      <c r="DR25" s="296"/>
      <c r="DS25" s="297"/>
      <c r="DT25" s="297"/>
      <c r="DU25" s="297"/>
      <c r="DV25" s="297"/>
      <c r="DW25" s="297"/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</c>
      <c r="EW25" s="302"/>
      <c r="EX25" s="302"/>
      <c r="EY25" s="302"/>
      <c r="EZ25" s="303"/>
      <c r="FA25" s="304">
        <f t="shared" si="6"/>
      </c>
      <c r="FB25" s="302"/>
      <c r="FC25" s="302"/>
      <c r="FD25" s="302"/>
      <c r="FE25" s="305"/>
      <c r="FF25" s="345">
        <f t="shared" si="7"/>
        <v>0</v>
      </c>
      <c r="FG25" s="346"/>
      <c r="FH25" s="346"/>
      <c r="FI25" s="346"/>
      <c r="FJ25" s="26"/>
      <c r="FK25" s="346">
        <f t="shared" si="8"/>
        <v>0</v>
      </c>
      <c r="FL25" s="346"/>
      <c r="FM25" s="346"/>
      <c r="FN25" s="347"/>
      <c r="FR25" s="36" t="str">
        <f t="shared" si="4"/>
        <v>Zeqiraj</v>
      </c>
      <c r="FS25" s="36" t="str">
        <f aca="true" t="shared" si="23" ref="FS25:FS33">BL25</f>
        <v>Lamb</v>
      </c>
      <c r="FT25" s="33">
        <f t="shared" si="9"/>
        <v>0</v>
      </c>
      <c r="FU25" s="23" t="s">
        <v>4</v>
      </c>
      <c r="FV25" s="4">
        <f t="shared" si="10"/>
        <v>0</v>
      </c>
      <c r="FW25" s="3">
        <f t="shared" si="11"/>
        <v>0</v>
      </c>
      <c r="FX25" s="23" t="s">
        <v>4</v>
      </c>
      <c r="FY25" s="4">
        <f t="shared" si="12"/>
        <v>0</v>
      </c>
      <c r="FZ25" s="3">
        <f t="shared" si="13"/>
        <v>0</v>
      </c>
      <c r="GA25" s="23" t="s">
        <v>4</v>
      </c>
      <c r="GB25" s="4">
        <f t="shared" si="14"/>
        <v>0</v>
      </c>
      <c r="GC25" s="3">
        <f t="shared" si="15"/>
        <v>0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0</v>
      </c>
      <c r="GJ25" s="23" t="s">
        <v>4</v>
      </c>
      <c r="GK25" s="4">
        <f t="shared" si="20"/>
        <v>0</v>
      </c>
      <c r="GL25" s="3">
        <f t="shared" si="21"/>
        <v>0</v>
      </c>
      <c r="GM25" s="23" t="s">
        <v>4</v>
      </c>
      <c r="GN25" s="4">
        <f t="shared" si="22"/>
        <v>0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Kerbel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Reuther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/>
      <c r="CY26" s="297"/>
      <c r="CZ26" s="297"/>
      <c r="DA26" s="297"/>
      <c r="DB26" s="297"/>
      <c r="DC26" s="297"/>
      <c r="DD26" s="297"/>
      <c r="DE26" s="297"/>
      <c r="DF26" s="297"/>
      <c r="DG26" s="298"/>
      <c r="DH26" s="296"/>
      <c r="DI26" s="297"/>
      <c r="DJ26" s="297"/>
      <c r="DK26" s="297"/>
      <c r="DL26" s="297"/>
      <c r="DM26" s="297"/>
      <c r="DN26" s="297"/>
      <c r="DO26" s="297"/>
      <c r="DP26" s="297"/>
      <c r="DQ26" s="298"/>
      <c r="DR26" s="296"/>
      <c r="DS26" s="297"/>
      <c r="DT26" s="297"/>
      <c r="DU26" s="297"/>
      <c r="DV26" s="297"/>
      <c r="DW26" s="297"/>
      <c r="DX26" s="297"/>
      <c r="DY26" s="297"/>
      <c r="DZ26" s="297"/>
      <c r="EA26" s="298"/>
      <c r="EB26" s="296"/>
      <c r="EC26" s="297"/>
      <c r="ED26" s="297"/>
      <c r="EE26" s="297"/>
      <c r="EF26" s="297"/>
      <c r="EG26" s="297"/>
      <c r="EH26" s="297"/>
      <c r="EI26" s="297"/>
      <c r="EJ26" s="297"/>
      <c r="EK26" s="298"/>
      <c r="EL26" s="296"/>
      <c r="EM26" s="297"/>
      <c r="EN26" s="297"/>
      <c r="EO26" s="297"/>
      <c r="EP26" s="297"/>
      <c r="EQ26" s="297"/>
      <c r="ER26" s="297"/>
      <c r="ES26" s="297"/>
      <c r="ET26" s="297"/>
      <c r="EU26" s="298"/>
      <c r="EV26" s="301">
        <f t="shared" si="5"/>
      </c>
      <c r="EW26" s="302"/>
      <c r="EX26" s="302"/>
      <c r="EY26" s="302"/>
      <c r="EZ26" s="303"/>
      <c r="FA26" s="304">
        <f t="shared" si="6"/>
      </c>
      <c r="FB26" s="302"/>
      <c r="FC26" s="302"/>
      <c r="FD26" s="302"/>
      <c r="FE26" s="305"/>
      <c r="FF26" s="345">
        <f t="shared" si="7"/>
        <v>0</v>
      </c>
      <c r="FG26" s="346"/>
      <c r="FH26" s="346"/>
      <c r="FI26" s="346"/>
      <c r="FJ26" s="26"/>
      <c r="FK26" s="346">
        <f t="shared" si="8"/>
        <v>0</v>
      </c>
      <c r="FL26" s="346"/>
      <c r="FM26" s="346"/>
      <c r="FN26" s="347"/>
      <c r="FR26" s="36" t="str">
        <f t="shared" si="4"/>
        <v>Kerbel</v>
      </c>
      <c r="FS26" s="36" t="str">
        <f t="shared" si="23"/>
        <v>Reuther</v>
      </c>
      <c r="FT26" s="33">
        <f t="shared" si="9"/>
        <v>0</v>
      </c>
      <c r="FU26" s="23" t="s">
        <v>4</v>
      </c>
      <c r="FV26" s="4">
        <f t="shared" si="10"/>
        <v>0</v>
      </c>
      <c r="FW26" s="3">
        <f t="shared" si="11"/>
        <v>0</v>
      </c>
      <c r="FX26" s="23" t="s">
        <v>4</v>
      </c>
      <c r="FY26" s="4">
        <f t="shared" si="12"/>
        <v>0</v>
      </c>
      <c r="FZ26" s="3">
        <f t="shared" si="13"/>
        <v>0</v>
      </c>
      <c r="GA26" s="23" t="s">
        <v>4</v>
      </c>
      <c r="GB26" s="4">
        <f t="shared" si="14"/>
        <v>0</v>
      </c>
      <c r="GC26" s="3">
        <f t="shared" si="15"/>
        <v>0</v>
      </c>
      <c r="GD26" s="23" t="s">
        <v>4</v>
      </c>
      <c r="GE26" s="4">
        <f t="shared" si="16"/>
        <v>0</v>
      </c>
      <c r="GF26" s="3">
        <f t="shared" si="17"/>
        <v>0</v>
      </c>
      <c r="GG26" s="23" t="s">
        <v>4</v>
      </c>
      <c r="GH26" s="4">
        <f t="shared" si="18"/>
        <v>0</v>
      </c>
      <c r="GI26" s="3">
        <f t="shared" si="19"/>
        <v>0</v>
      </c>
      <c r="GJ26" s="23" t="s">
        <v>4</v>
      </c>
      <c r="GK26" s="4">
        <f t="shared" si="20"/>
        <v>0</v>
      </c>
      <c r="GL26" s="3">
        <f t="shared" si="21"/>
        <v>0</v>
      </c>
      <c r="GM26" s="23" t="s">
        <v>4</v>
      </c>
      <c r="GN26" s="4">
        <f t="shared" si="22"/>
        <v>0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Hetterich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Toberer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/>
      <c r="CY27" s="297"/>
      <c r="CZ27" s="297"/>
      <c r="DA27" s="297"/>
      <c r="DB27" s="297"/>
      <c r="DC27" s="297"/>
      <c r="DD27" s="297"/>
      <c r="DE27" s="297"/>
      <c r="DF27" s="297"/>
      <c r="DG27" s="298"/>
      <c r="DH27" s="296"/>
      <c r="DI27" s="297"/>
      <c r="DJ27" s="297"/>
      <c r="DK27" s="297"/>
      <c r="DL27" s="297"/>
      <c r="DM27" s="297"/>
      <c r="DN27" s="297"/>
      <c r="DO27" s="297"/>
      <c r="DP27" s="297"/>
      <c r="DQ27" s="298"/>
      <c r="DR27" s="296"/>
      <c r="DS27" s="297"/>
      <c r="DT27" s="297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</c>
      <c r="EW27" s="302"/>
      <c r="EX27" s="302"/>
      <c r="EY27" s="302"/>
      <c r="EZ27" s="303"/>
      <c r="FA27" s="304">
        <f t="shared" si="6"/>
      </c>
      <c r="FB27" s="302"/>
      <c r="FC27" s="302"/>
      <c r="FD27" s="302"/>
      <c r="FE27" s="305"/>
      <c r="FF27" s="345">
        <f t="shared" si="7"/>
        <v>0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Hetterich</v>
      </c>
      <c r="FS27" s="36" t="str">
        <f t="shared" si="23"/>
        <v>Toberer</v>
      </c>
      <c r="FT27" s="33">
        <f t="shared" si="9"/>
        <v>0</v>
      </c>
      <c r="FU27" s="23" t="s">
        <v>4</v>
      </c>
      <c r="FV27" s="4">
        <f t="shared" si="10"/>
        <v>0</v>
      </c>
      <c r="FW27" s="3">
        <f t="shared" si="11"/>
        <v>0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0</v>
      </c>
      <c r="GC27" s="3">
        <f t="shared" si="15"/>
        <v>0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0</v>
      </c>
      <c r="GJ27" s="23" t="s">
        <v>4</v>
      </c>
      <c r="GK27" s="4">
        <f t="shared" si="20"/>
        <v>0</v>
      </c>
      <c r="GL27" s="3">
        <f t="shared" si="21"/>
        <v>0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9</v>
      </c>
      <c r="GJ34" s="366" t="s">
        <v>4</v>
      </c>
      <c r="GK34" s="364">
        <f>SUM(GK18:GK33)</f>
        <v>18</v>
      </c>
      <c r="GL34" s="368">
        <f>SUM(GL18:GL33)</f>
        <v>1</v>
      </c>
      <c r="GM34" s="366" t="s">
        <v>4</v>
      </c>
      <c r="GN34" s="364">
        <f>SUM(GN18:GN33)</f>
        <v>6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TGV Eintracht Beilstein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9</v>
      </c>
      <c r="ET36" s="353"/>
      <c r="EU36" s="353"/>
      <c r="EV36" s="353"/>
      <c r="EW36" s="353"/>
      <c r="EX36" s="353"/>
      <c r="EY36" s="24"/>
      <c r="EZ36" s="353">
        <f>SUM(FA18:FE33)</f>
        <v>18</v>
      </c>
      <c r="FA36" s="353"/>
      <c r="FB36" s="353"/>
      <c r="FC36" s="353"/>
      <c r="FD36" s="353"/>
      <c r="FE36" s="354"/>
      <c r="FF36" s="355">
        <f>SUM(FF18:FI33)</f>
        <v>1</v>
      </c>
      <c r="FG36" s="353"/>
      <c r="FH36" s="353"/>
      <c r="FI36" s="353"/>
      <c r="FJ36" s="24"/>
      <c r="FK36" s="353">
        <f>SUM(FK18:FN33)</f>
        <v>6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mergeCells count="554">
    <mergeCell ref="A1:Q2"/>
    <mergeCell ref="R1:CG1"/>
    <mergeCell ref="CH1:FN1"/>
    <mergeCell ref="R2:CG2"/>
    <mergeCell ref="CH2:EU2"/>
    <mergeCell ref="EV2:FN2"/>
    <mergeCell ref="A3:I3"/>
    <mergeCell ref="J3:CG3"/>
    <mergeCell ref="CH3:CP3"/>
    <mergeCell ref="CQ3:FN3"/>
    <mergeCell ref="A4:I4"/>
    <mergeCell ref="J4:CG4"/>
    <mergeCell ref="CH4:CP4"/>
    <mergeCell ref="CQ4:FN4"/>
    <mergeCell ref="A5:CG5"/>
    <mergeCell ref="CH5:FN5"/>
    <mergeCell ref="A6:F12"/>
    <mergeCell ref="G6:AE6"/>
    <mergeCell ref="AF6:CA6"/>
    <mergeCell ref="CB6:CK6"/>
    <mergeCell ref="CL6:DJ6"/>
    <mergeCell ref="DK6:FE6"/>
    <mergeCell ref="FF6:FN6"/>
    <mergeCell ref="G7:K7"/>
    <mergeCell ref="L7:BK7"/>
    <mergeCell ref="BL7:BQ7"/>
    <mergeCell ref="BR7:CA7"/>
    <mergeCell ref="CB7:CF7"/>
    <mergeCell ref="CG7:CK7"/>
    <mergeCell ref="CL7:CP7"/>
    <mergeCell ref="CQ7:EP7"/>
    <mergeCell ref="EQ7:EV7"/>
    <mergeCell ref="EW7:FE7"/>
    <mergeCell ref="FF7:FJ7"/>
    <mergeCell ref="FK7:FN7"/>
    <mergeCell ref="GP7:GT7"/>
    <mergeCell ref="GV7:GZ7"/>
    <mergeCell ref="G8:K8"/>
    <mergeCell ref="L8:BK8"/>
    <mergeCell ref="BL8:BQ8"/>
    <mergeCell ref="BR8:CA8"/>
    <mergeCell ref="CB8:CF8"/>
    <mergeCell ref="CG8:CK8"/>
    <mergeCell ref="CL8:CP8"/>
    <mergeCell ref="CQ8:EP8"/>
    <mergeCell ref="EQ8:EV8"/>
    <mergeCell ref="EW8:FE8"/>
    <mergeCell ref="FF8:FJ8"/>
    <mergeCell ref="FK8:FN8"/>
    <mergeCell ref="GP8:GQ8"/>
    <mergeCell ref="GR8:GS8"/>
    <mergeCell ref="GT8:GT9"/>
    <mergeCell ref="GV8:GW8"/>
    <mergeCell ref="GX8:GY8"/>
    <mergeCell ref="GZ8:GZ9"/>
    <mergeCell ref="G9:K9"/>
    <mergeCell ref="L9:BK9"/>
    <mergeCell ref="BL9:BQ9"/>
    <mergeCell ref="BR9:CA9"/>
    <mergeCell ref="CB9:CF9"/>
    <mergeCell ref="CG9:CK9"/>
    <mergeCell ref="CL9:CP9"/>
    <mergeCell ref="CQ9:EP9"/>
    <mergeCell ref="EQ9:EV9"/>
    <mergeCell ref="EW9:FE9"/>
    <mergeCell ref="FF9:FJ9"/>
    <mergeCell ref="FK9:FN9"/>
    <mergeCell ref="G10:K10"/>
    <mergeCell ref="L10:BK10"/>
    <mergeCell ref="BL10:BQ10"/>
    <mergeCell ref="BR10:CA10"/>
    <mergeCell ref="CB10:CF10"/>
    <mergeCell ref="CG10:CK10"/>
    <mergeCell ref="CL10:CP10"/>
    <mergeCell ref="CQ10:EP10"/>
    <mergeCell ref="EQ10:EV10"/>
    <mergeCell ref="EW10:FE10"/>
    <mergeCell ref="FF10:FJ10"/>
    <mergeCell ref="FK10:FN10"/>
    <mergeCell ref="GT10:GT11"/>
    <mergeCell ref="GZ10:GZ11"/>
    <mergeCell ref="G11:K11"/>
    <mergeCell ref="L11:BK11"/>
    <mergeCell ref="BL11:BQ11"/>
    <mergeCell ref="BR11:CA11"/>
    <mergeCell ref="CB11:CF11"/>
    <mergeCell ref="CG11:CK11"/>
    <mergeCell ref="CL11:CP11"/>
    <mergeCell ref="CQ11:EP11"/>
    <mergeCell ref="EQ11:EV11"/>
    <mergeCell ref="EW11:FE11"/>
    <mergeCell ref="FF11:FJ11"/>
    <mergeCell ref="FK11:FN11"/>
    <mergeCell ref="G12:K12"/>
    <mergeCell ref="L12:BK12"/>
    <mergeCell ref="BL12:BQ12"/>
    <mergeCell ref="BR12:CA12"/>
    <mergeCell ref="CB12:CF12"/>
    <mergeCell ref="CG12:CK12"/>
    <mergeCell ref="CL12:CP12"/>
    <mergeCell ref="CQ12:EP12"/>
    <mergeCell ref="EQ12:EV12"/>
    <mergeCell ref="EW12:FE12"/>
    <mergeCell ref="FF12:FJ12"/>
    <mergeCell ref="FK12:FN12"/>
    <mergeCell ref="GT12:GT13"/>
    <mergeCell ref="FF13:FJ13"/>
    <mergeCell ref="FK13:FN13"/>
    <mergeCell ref="GZ12:GZ13"/>
    <mergeCell ref="A13:F15"/>
    <mergeCell ref="G13:K13"/>
    <mergeCell ref="L13:AR13"/>
    <mergeCell ref="AS13:CA13"/>
    <mergeCell ref="CB13:CF13"/>
    <mergeCell ref="CG13:CK13"/>
    <mergeCell ref="CL13:CP13"/>
    <mergeCell ref="CQ13:DW13"/>
    <mergeCell ref="DX13:FE13"/>
    <mergeCell ref="G14:K14"/>
    <mergeCell ref="L14:AR14"/>
    <mergeCell ref="AS14:CA14"/>
    <mergeCell ref="CB14:CF14"/>
    <mergeCell ref="CG14:CK14"/>
    <mergeCell ref="CL14:CP14"/>
    <mergeCell ref="CQ14:DW14"/>
    <mergeCell ref="DX14:FE14"/>
    <mergeCell ref="FF14:FJ14"/>
    <mergeCell ref="FK14:FN14"/>
    <mergeCell ref="GT14:GT15"/>
    <mergeCell ref="GZ14:GZ15"/>
    <mergeCell ref="FF15:FJ15"/>
    <mergeCell ref="FK15:FN15"/>
    <mergeCell ref="G15:K15"/>
    <mergeCell ref="L15:AR15"/>
    <mergeCell ref="AS15:CA15"/>
    <mergeCell ref="CB15:CF15"/>
    <mergeCell ref="CG15:CK15"/>
    <mergeCell ref="CL15:CP15"/>
    <mergeCell ref="CQ15:DW15"/>
    <mergeCell ref="DX15:FE15"/>
    <mergeCell ref="A16:E17"/>
    <mergeCell ref="F16:J17"/>
    <mergeCell ref="K16:O17"/>
    <mergeCell ref="P16:T17"/>
    <mergeCell ref="U16:Y17"/>
    <mergeCell ref="Z16:BW16"/>
    <mergeCell ref="BX16:DP16"/>
    <mergeCell ref="DQ16:FN16"/>
    <mergeCell ref="Z17:BK17"/>
    <mergeCell ref="BL17:CW17"/>
    <mergeCell ref="CX17:DG17"/>
    <mergeCell ref="DH17:DQ17"/>
    <mergeCell ref="DR17:EA17"/>
    <mergeCell ref="EB17:EK17"/>
    <mergeCell ref="GP16:GR16"/>
    <mergeCell ref="GS16:GT16"/>
    <mergeCell ref="GV16:GX16"/>
    <mergeCell ref="GY16:GZ16"/>
    <mergeCell ref="EL17:EU17"/>
    <mergeCell ref="EV17:FE17"/>
    <mergeCell ref="FF17:FN17"/>
    <mergeCell ref="FT17:FV17"/>
    <mergeCell ref="FW17:FY17"/>
    <mergeCell ref="FZ17:GB17"/>
    <mergeCell ref="GC17:GE17"/>
    <mergeCell ref="GF17:GH17"/>
    <mergeCell ref="GI17:GK17"/>
    <mergeCell ref="GL17:GN17"/>
    <mergeCell ref="A18:E18"/>
    <mergeCell ref="F18:J18"/>
    <mergeCell ref="K18:O18"/>
    <mergeCell ref="P18:T18"/>
    <mergeCell ref="U18:Y18"/>
    <mergeCell ref="Z18:BK18"/>
    <mergeCell ref="BL18:CW18"/>
    <mergeCell ref="CX18:DB18"/>
    <mergeCell ref="DC18:DG18"/>
    <mergeCell ref="DH18:DL18"/>
    <mergeCell ref="DM18:DQ18"/>
    <mergeCell ref="DR18:DV18"/>
    <mergeCell ref="DW18:EA18"/>
    <mergeCell ref="EB18:EF18"/>
    <mergeCell ref="EG18:EK18"/>
    <mergeCell ref="EL18:EP18"/>
    <mergeCell ref="EQ18:EU18"/>
    <mergeCell ref="EV18:EZ18"/>
    <mergeCell ref="FA18:FE18"/>
    <mergeCell ref="FF18:FI18"/>
    <mergeCell ref="FK18:FN18"/>
    <mergeCell ref="A19:E19"/>
    <mergeCell ref="F19:J19"/>
    <mergeCell ref="K19:O19"/>
    <mergeCell ref="P19:T19"/>
    <mergeCell ref="U19:Y19"/>
    <mergeCell ref="Z19:BK19"/>
    <mergeCell ref="BL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I19"/>
    <mergeCell ref="FK19:FN19"/>
    <mergeCell ref="A20:E20"/>
    <mergeCell ref="F20:J20"/>
    <mergeCell ref="K20:O20"/>
    <mergeCell ref="P20:T20"/>
    <mergeCell ref="U20:Y20"/>
    <mergeCell ref="Z20:BK20"/>
    <mergeCell ref="BL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I20"/>
    <mergeCell ref="FK20:FN20"/>
    <mergeCell ref="A21:E21"/>
    <mergeCell ref="F21:J21"/>
    <mergeCell ref="K21:O21"/>
    <mergeCell ref="P21:T21"/>
    <mergeCell ref="U21:Y21"/>
    <mergeCell ref="Z21:BK21"/>
    <mergeCell ref="BL21:CW21"/>
    <mergeCell ref="CX21:DB21"/>
    <mergeCell ref="DC21:DG21"/>
    <mergeCell ref="DH21:DL21"/>
    <mergeCell ref="DM21:DQ21"/>
    <mergeCell ref="DR21:DV21"/>
    <mergeCell ref="DW21:EA21"/>
    <mergeCell ref="EB21:EF21"/>
    <mergeCell ref="EG21:EK21"/>
    <mergeCell ref="EL21:EP21"/>
    <mergeCell ref="EQ21:EU21"/>
    <mergeCell ref="EV21:EZ21"/>
    <mergeCell ref="FA21:FE21"/>
    <mergeCell ref="FF21:FI21"/>
    <mergeCell ref="FK21:FN21"/>
    <mergeCell ref="A22:E22"/>
    <mergeCell ref="F22:J22"/>
    <mergeCell ref="K22:O22"/>
    <mergeCell ref="P22:T22"/>
    <mergeCell ref="U22:Y22"/>
    <mergeCell ref="Z22:BK22"/>
    <mergeCell ref="BL22:CW22"/>
    <mergeCell ref="CX22:DB22"/>
    <mergeCell ref="DC22:DG22"/>
    <mergeCell ref="DH22:DL22"/>
    <mergeCell ref="DM22:DQ22"/>
    <mergeCell ref="DR22:DV22"/>
    <mergeCell ref="DW22:EA22"/>
    <mergeCell ref="EB22:EF22"/>
    <mergeCell ref="EG22:EK22"/>
    <mergeCell ref="EL22:EP22"/>
    <mergeCell ref="EQ22:EU22"/>
    <mergeCell ref="EV22:EZ22"/>
    <mergeCell ref="FA22:FE22"/>
    <mergeCell ref="FF22:FI22"/>
    <mergeCell ref="FK22:FN22"/>
    <mergeCell ref="A23:E23"/>
    <mergeCell ref="F23:J23"/>
    <mergeCell ref="K23:O23"/>
    <mergeCell ref="P23:T23"/>
    <mergeCell ref="U23:Y23"/>
    <mergeCell ref="Z23:BK23"/>
    <mergeCell ref="BL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I23"/>
    <mergeCell ref="FK23:FN23"/>
    <mergeCell ref="A24:E24"/>
    <mergeCell ref="F24:J24"/>
    <mergeCell ref="K24:O24"/>
    <mergeCell ref="P24:T24"/>
    <mergeCell ref="U24:Y24"/>
    <mergeCell ref="Z24:BK24"/>
    <mergeCell ref="BL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I24"/>
    <mergeCell ref="FK24:FN24"/>
    <mergeCell ref="A25:E25"/>
    <mergeCell ref="F25:J25"/>
    <mergeCell ref="K25:O25"/>
    <mergeCell ref="P25:T25"/>
    <mergeCell ref="U25:Y25"/>
    <mergeCell ref="Z25:BK25"/>
    <mergeCell ref="BL25:CW25"/>
    <mergeCell ref="CX25:DB25"/>
    <mergeCell ref="DC25:DG25"/>
    <mergeCell ref="DH25:DL25"/>
    <mergeCell ref="DM25:DQ25"/>
    <mergeCell ref="DR25:DV25"/>
    <mergeCell ref="DW25:EA25"/>
    <mergeCell ref="EB25:EF25"/>
    <mergeCell ref="EG25:EK25"/>
    <mergeCell ref="EL25:EP25"/>
    <mergeCell ref="EQ25:EU25"/>
    <mergeCell ref="EV25:EZ25"/>
    <mergeCell ref="FA25:FE25"/>
    <mergeCell ref="FF25:FI25"/>
    <mergeCell ref="FK25:FN25"/>
    <mergeCell ref="A26:E26"/>
    <mergeCell ref="F26:J26"/>
    <mergeCell ref="K26:O26"/>
    <mergeCell ref="P26:T26"/>
    <mergeCell ref="U26:Y26"/>
    <mergeCell ref="Z26:BK26"/>
    <mergeCell ref="BL26:CW26"/>
    <mergeCell ref="CX26:DB26"/>
    <mergeCell ref="DC26:DG26"/>
    <mergeCell ref="DH26:DL26"/>
    <mergeCell ref="DM26:DQ26"/>
    <mergeCell ref="DR26:DV26"/>
    <mergeCell ref="DW26:EA26"/>
    <mergeCell ref="EB26:EF26"/>
    <mergeCell ref="EG26:EK26"/>
    <mergeCell ref="EL26:EP26"/>
    <mergeCell ref="EQ26:EU26"/>
    <mergeCell ref="EV26:EZ26"/>
    <mergeCell ref="FA26:FE26"/>
    <mergeCell ref="FF26:FI26"/>
    <mergeCell ref="FK26:FN26"/>
    <mergeCell ref="A27:E27"/>
    <mergeCell ref="F27:J27"/>
    <mergeCell ref="K27:O27"/>
    <mergeCell ref="P27:T27"/>
    <mergeCell ref="U27:Y27"/>
    <mergeCell ref="Z27:BK27"/>
    <mergeCell ref="BL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I27"/>
    <mergeCell ref="FK27:FN27"/>
    <mergeCell ref="A28:E28"/>
    <mergeCell ref="F28:J28"/>
    <mergeCell ref="K28:O28"/>
    <mergeCell ref="P28:T28"/>
    <mergeCell ref="U28:Y28"/>
    <mergeCell ref="Z28:BK28"/>
    <mergeCell ref="BL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I28"/>
    <mergeCell ref="FK28:FN28"/>
    <mergeCell ref="A29:E29"/>
    <mergeCell ref="F29:J29"/>
    <mergeCell ref="K29:O29"/>
    <mergeCell ref="P29:T29"/>
    <mergeCell ref="U29:Y29"/>
    <mergeCell ref="Z29:BK29"/>
    <mergeCell ref="BL29:CW29"/>
    <mergeCell ref="CX29:DB29"/>
    <mergeCell ref="DC29:DG29"/>
    <mergeCell ref="DH29:DL29"/>
    <mergeCell ref="DM29:DQ29"/>
    <mergeCell ref="DR29:DV29"/>
    <mergeCell ref="DW29:EA29"/>
    <mergeCell ref="EB29:EF29"/>
    <mergeCell ref="EG29:EK29"/>
    <mergeCell ref="EL29:EP29"/>
    <mergeCell ref="EQ29:EU29"/>
    <mergeCell ref="EV29:EZ29"/>
    <mergeCell ref="FA29:FE29"/>
    <mergeCell ref="FF29:FI29"/>
    <mergeCell ref="FK29:FN29"/>
    <mergeCell ref="A30:E30"/>
    <mergeCell ref="F30:J30"/>
    <mergeCell ref="K30:O30"/>
    <mergeCell ref="P30:T30"/>
    <mergeCell ref="U30:Y30"/>
    <mergeCell ref="Z30:BK30"/>
    <mergeCell ref="BL30:CW30"/>
    <mergeCell ref="CX30:DB30"/>
    <mergeCell ref="DC30:DG30"/>
    <mergeCell ref="DH30:DL30"/>
    <mergeCell ref="DM30:DQ30"/>
    <mergeCell ref="DR30:DV30"/>
    <mergeCell ref="DW30:EA30"/>
    <mergeCell ref="EB30:EF30"/>
    <mergeCell ref="EG30:EK30"/>
    <mergeCell ref="EL30:EP30"/>
    <mergeCell ref="EQ30:EU30"/>
    <mergeCell ref="EV30:EZ30"/>
    <mergeCell ref="FA30:FE30"/>
    <mergeCell ref="FF30:FI30"/>
    <mergeCell ref="FK30:FN30"/>
    <mergeCell ref="A31:E31"/>
    <mergeCell ref="F31:J31"/>
    <mergeCell ref="K31:O31"/>
    <mergeCell ref="P31:T31"/>
    <mergeCell ref="U31:Y31"/>
    <mergeCell ref="Z31:BK31"/>
    <mergeCell ref="BL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I31"/>
    <mergeCell ref="FK31:FN31"/>
    <mergeCell ref="A32:E32"/>
    <mergeCell ref="F32:J32"/>
    <mergeCell ref="K32:O32"/>
    <mergeCell ref="P32:T32"/>
    <mergeCell ref="U32:Y32"/>
    <mergeCell ref="Z32:BK32"/>
    <mergeCell ref="BL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I32"/>
    <mergeCell ref="FK32:FN32"/>
    <mergeCell ref="A33:E33"/>
    <mergeCell ref="F33:J33"/>
    <mergeCell ref="K33:O33"/>
    <mergeCell ref="P33:T33"/>
    <mergeCell ref="U33:Y33"/>
    <mergeCell ref="Z33:BK33"/>
    <mergeCell ref="BL33:CW33"/>
    <mergeCell ref="CX33:DB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EQ33:EU33"/>
    <mergeCell ref="EV33:EZ33"/>
    <mergeCell ref="FA33:FE33"/>
    <mergeCell ref="FF33:FI33"/>
    <mergeCell ref="FK33:FN33"/>
    <mergeCell ref="A34:Y34"/>
    <mergeCell ref="Z34:AH34"/>
    <mergeCell ref="AI34:ER35"/>
    <mergeCell ref="ES34:FE35"/>
    <mergeCell ref="GK34:GK35"/>
    <mergeCell ref="GL34:GL35"/>
    <mergeCell ref="FF34:FN35"/>
    <mergeCell ref="FR34:FR35"/>
    <mergeCell ref="FS34:FS35"/>
    <mergeCell ref="FT34:GH35"/>
    <mergeCell ref="GM34:GM35"/>
    <mergeCell ref="GN34:GN35"/>
    <mergeCell ref="A35:E35"/>
    <mergeCell ref="F35:J35"/>
    <mergeCell ref="K35:O35"/>
    <mergeCell ref="P35:T35"/>
    <mergeCell ref="U35:Y35"/>
    <mergeCell ref="Z35:AH35"/>
    <mergeCell ref="GI34:GI35"/>
    <mergeCell ref="GJ34:GJ35"/>
    <mergeCell ref="A36:AM36"/>
    <mergeCell ref="AN36:DU36"/>
    <mergeCell ref="DV36:ER36"/>
    <mergeCell ref="ES36:EX36"/>
    <mergeCell ref="EZ36:FE36"/>
    <mergeCell ref="FF36:FI36"/>
    <mergeCell ref="FK36:FN36"/>
    <mergeCell ref="B37:EC42"/>
    <mergeCell ref="ED37:FN38"/>
    <mergeCell ref="ED39:EE45"/>
    <mergeCell ref="EF39:EY40"/>
    <mergeCell ref="EZ39:FG42"/>
    <mergeCell ref="FH39:FN42"/>
    <mergeCell ref="EF41:EY42"/>
    <mergeCell ref="EB43:EC45"/>
    <mergeCell ref="EF43:ER43"/>
    <mergeCell ref="A43:A45"/>
    <mergeCell ref="B43:AO44"/>
    <mergeCell ref="AP43:AT45"/>
    <mergeCell ref="AU43:CH44"/>
    <mergeCell ref="A46:FN46"/>
    <mergeCell ref="ES43:FJ43"/>
    <mergeCell ref="FK43:FN45"/>
    <mergeCell ref="EF44:FJ44"/>
    <mergeCell ref="B45:AO45"/>
    <mergeCell ref="AU45:CH45"/>
    <mergeCell ref="CN45:EA45"/>
    <mergeCell ref="EF45:FJ45"/>
    <mergeCell ref="CI43:CM45"/>
    <mergeCell ref="CN43:EA44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workbookViewId="0" topLeftCell="A4">
      <selection activeCell="DK6" sqref="DK6:FE6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109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108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131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1</v>
      </c>
      <c r="CC7" s="216"/>
      <c r="CD7" s="216"/>
      <c r="CE7" s="216"/>
      <c r="CF7" s="216"/>
      <c r="CG7" s="216">
        <f>FK20+FK24</f>
        <v>0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111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0</v>
      </c>
      <c r="FG7" s="216"/>
      <c r="FH7" s="216"/>
      <c r="FI7" s="216"/>
      <c r="FJ7" s="216"/>
      <c r="FK7" s="216">
        <f>FF21+FF24</f>
        <v>1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132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1</v>
      </c>
      <c r="CC8" s="216"/>
      <c r="CD8" s="216"/>
      <c r="CE8" s="216"/>
      <c r="CF8" s="216"/>
      <c r="CG8" s="216">
        <f>FK21+FK25</f>
        <v>0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112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0</v>
      </c>
      <c r="FG8" s="216"/>
      <c r="FH8" s="216"/>
      <c r="FI8" s="216"/>
      <c r="FJ8" s="216"/>
      <c r="FK8" s="216">
        <f>FF20+FF25</f>
        <v>1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133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1</v>
      </c>
      <c r="CC9" s="216"/>
      <c r="CD9" s="216"/>
      <c r="CE9" s="216"/>
      <c r="CF9" s="216"/>
      <c r="CG9" s="216">
        <f>FK22+FK26</f>
        <v>0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141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0</v>
      </c>
      <c r="FG9" s="216"/>
      <c r="FH9" s="216"/>
      <c r="FI9" s="216"/>
      <c r="FJ9" s="216"/>
      <c r="FK9" s="216">
        <f>FF23+FF26</f>
        <v>1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134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1</v>
      </c>
      <c r="CC10" s="216"/>
      <c r="CD10" s="216"/>
      <c r="CE10" s="216"/>
      <c r="CF10" s="216"/>
      <c r="CG10" s="216">
        <f>FK23+FK27</f>
        <v>0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115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0</v>
      </c>
      <c r="FG10" s="216"/>
      <c r="FH10" s="216"/>
      <c r="FI10" s="216"/>
      <c r="FJ10" s="216"/>
      <c r="FK10" s="216">
        <f>FF22+FF27</f>
        <v>1</v>
      </c>
      <c r="FL10" s="216"/>
      <c r="FM10" s="216"/>
      <c r="FN10" s="217"/>
      <c r="GP10" s="9">
        <v>1</v>
      </c>
      <c r="GQ10" s="10" t="str">
        <f aca="true" t="shared" si="0" ref="GQ10:GQ15">L7</f>
        <v>Spieß</v>
      </c>
      <c r="GR10" s="11" t="str">
        <f>L13</f>
        <v>Spieß</v>
      </c>
      <c r="GS10" s="12">
        <f aca="true" t="shared" si="1" ref="GS10:GS15">IF(GR10=$GQ$10,$GP$10,IF(GR10=$GQ$11,$GP$11,IF(GR10=$GQ$12,$GP$12,IF(GR10=$GQ$13,$GP$13,IF(GR10=$GQ$14,$GP$14,IF(GR10=$GQ$15,$GP$15,"Fehler"))))))</f>
        <v>1</v>
      </c>
      <c r="GT10" s="370">
        <f>SUM(GS10:GS11)</f>
        <v>5</v>
      </c>
      <c r="GV10" s="9">
        <v>1</v>
      </c>
      <c r="GW10" s="10" t="str">
        <f aca="true" t="shared" si="2" ref="GW10:GW15">CQ7</f>
        <v>Streicher</v>
      </c>
      <c r="GX10" s="11" t="str">
        <f>CQ13</f>
        <v>Hug </v>
      </c>
      <c r="GY10" s="12">
        <f aca="true" t="shared" si="3" ref="GY10:GY15">IF(GX10=$GW$10,$GV$10,IF(GX10=$GW$11,$GV$11,IF(GX10=$GW$12,$GV$12,IF(GX10=$GW$13,$GV$13,IF(GX10=$GW$14,$GV$14,IF(GX10=$GW$15,$GV$15,"Fehler"))))))</f>
        <v>3</v>
      </c>
      <c r="GZ10" s="370">
        <f>SUM(GY10:GY11)</f>
        <v>3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Eisenmann</v>
      </c>
      <c r="GR11" s="13" t="str">
        <f>AS13</f>
        <v>Frank</v>
      </c>
      <c r="GS11" s="14">
        <f t="shared" si="1"/>
        <v>4</v>
      </c>
      <c r="GT11" s="371"/>
      <c r="GV11" s="9">
        <v>2</v>
      </c>
      <c r="GW11" s="10" t="str">
        <f t="shared" si="2"/>
        <v>Luchner</v>
      </c>
      <c r="GX11" s="13" t="str">
        <f>DX13</f>
        <v>Filipowsky</v>
      </c>
      <c r="GY11" s="14" t="str">
        <f t="shared" si="3"/>
        <v>Fehler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Valentin</v>
      </c>
      <c r="GR12" s="11" t="str">
        <f>L14</f>
        <v>Eisenmann</v>
      </c>
      <c r="GS12" s="12">
        <f t="shared" si="1"/>
        <v>2</v>
      </c>
      <c r="GT12" s="370">
        <f>SUM(GS12:GS13)</f>
        <v>5</v>
      </c>
      <c r="GV12" s="9">
        <v>3</v>
      </c>
      <c r="GW12" s="10" t="str">
        <f t="shared" si="2"/>
        <v>Hug </v>
      </c>
      <c r="GX12" s="11" t="str">
        <f>CQ14</f>
        <v>Streicher</v>
      </c>
      <c r="GY12" s="12">
        <f t="shared" si="3"/>
        <v>1</v>
      </c>
      <c r="GZ12" s="370">
        <f>SUM(GY12:GY13)</f>
        <v>3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131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134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1</v>
      </c>
      <c r="CC13" s="268"/>
      <c r="CD13" s="268"/>
      <c r="CE13" s="268"/>
      <c r="CF13" s="268"/>
      <c r="CG13" s="268">
        <f>FK18</f>
        <v>0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141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114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0</v>
      </c>
      <c r="FG13" s="268"/>
      <c r="FH13" s="268"/>
      <c r="FI13" s="268"/>
      <c r="FJ13" s="268"/>
      <c r="FK13" s="268">
        <f>FF18</f>
        <v>1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Frank</v>
      </c>
      <c r="GR13" s="13" t="str">
        <f>AS14</f>
        <v>Valentin</v>
      </c>
      <c r="GS13" s="14">
        <f t="shared" si="1"/>
        <v>3</v>
      </c>
      <c r="GT13" s="371"/>
      <c r="GU13" s="39"/>
      <c r="GV13" s="9">
        <v>4</v>
      </c>
      <c r="GW13" s="10" t="str">
        <f t="shared" si="2"/>
        <v>Schleider</v>
      </c>
      <c r="GX13" s="13" t="str">
        <f>DX14</f>
        <v>Luchner</v>
      </c>
      <c r="GY13" s="14">
        <f t="shared" si="3"/>
        <v>2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132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133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1</v>
      </c>
      <c r="CC14" s="216"/>
      <c r="CD14" s="216"/>
      <c r="CE14" s="216"/>
      <c r="CF14" s="216"/>
      <c r="CG14" s="216">
        <f>FK19</f>
        <v>0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111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112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0</v>
      </c>
      <c r="FG14" s="216"/>
      <c r="FH14" s="216"/>
      <c r="FI14" s="216"/>
      <c r="FJ14" s="216"/>
      <c r="FK14" s="216">
        <f>FF19</f>
        <v>1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Spieß / Frank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Hug  / Filipowsky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12</v>
      </c>
      <c r="CY18" s="297"/>
      <c r="CZ18" s="297"/>
      <c r="DA18" s="297"/>
      <c r="DB18" s="297"/>
      <c r="DC18" s="297">
        <v>10</v>
      </c>
      <c r="DD18" s="297"/>
      <c r="DE18" s="297"/>
      <c r="DF18" s="297"/>
      <c r="DG18" s="298"/>
      <c r="DH18" s="296">
        <v>11</v>
      </c>
      <c r="DI18" s="297"/>
      <c r="DJ18" s="297"/>
      <c r="DK18" s="297"/>
      <c r="DL18" s="297"/>
      <c r="DM18" s="297">
        <v>4</v>
      </c>
      <c r="DN18" s="297"/>
      <c r="DO18" s="297"/>
      <c r="DP18" s="297"/>
      <c r="DQ18" s="298"/>
      <c r="DR18" s="296">
        <v>7</v>
      </c>
      <c r="DS18" s="297"/>
      <c r="DT18" s="297"/>
      <c r="DU18" s="297"/>
      <c r="DV18" s="297"/>
      <c r="DW18" s="297">
        <v>11</v>
      </c>
      <c r="DX18" s="297"/>
      <c r="DY18" s="297"/>
      <c r="DZ18" s="297"/>
      <c r="EA18" s="298"/>
      <c r="EB18" s="296">
        <v>11</v>
      </c>
      <c r="EC18" s="297"/>
      <c r="ED18" s="297"/>
      <c r="EE18" s="297"/>
      <c r="EF18" s="297"/>
      <c r="EG18" s="297">
        <v>9</v>
      </c>
      <c r="EH18" s="297"/>
      <c r="EI18" s="297"/>
      <c r="EJ18" s="297"/>
      <c r="EK18" s="298"/>
      <c r="EL18" s="296"/>
      <c r="EM18" s="297"/>
      <c r="EN18" s="297"/>
      <c r="EO18" s="297"/>
      <c r="EP18" s="297"/>
      <c r="EQ18" s="297"/>
      <c r="ER18" s="297"/>
      <c r="ES18" s="297"/>
      <c r="ET18" s="297"/>
      <c r="EU18" s="298"/>
      <c r="EV18" s="301">
        <f aca="true" t="shared" si="5" ref="EV18:EV33">IF(CX18+DC18&gt;0,GI18,"")</f>
        <v>3</v>
      </c>
      <c r="EW18" s="302"/>
      <c r="EX18" s="302"/>
      <c r="EY18" s="302"/>
      <c r="EZ18" s="303"/>
      <c r="FA18" s="304">
        <f aca="true" t="shared" si="6" ref="FA18:FA33">IF(CX18+DC18&gt;0,GK18,"")</f>
        <v>1</v>
      </c>
      <c r="FB18" s="302"/>
      <c r="FC18" s="302"/>
      <c r="FD18" s="302"/>
      <c r="FE18" s="305"/>
      <c r="FF18" s="345">
        <f aca="true" t="shared" si="7" ref="FF18:FF27">GL18</f>
        <v>1</v>
      </c>
      <c r="FG18" s="346"/>
      <c r="FH18" s="346"/>
      <c r="FI18" s="346"/>
      <c r="FJ18" s="26"/>
      <c r="FK18" s="346">
        <f aca="true" t="shared" si="8" ref="FK18:FK27">GN18</f>
        <v>0</v>
      </c>
      <c r="FL18" s="346"/>
      <c r="FM18" s="346"/>
      <c r="FN18" s="347"/>
      <c r="FR18" s="36" t="str">
        <f t="shared" si="4"/>
        <v>Spieß / Frank</v>
      </c>
      <c r="FS18" s="36" t="str">
        <f>BL18</f>
        <v>Hug  / Filipowsky</v>
      </c>
      <c r="FT18" s="33">
        <f aca="true" t="shared" si="9" ref="FT18:FT33">IF(CX18&gt;=11,IF(CX18-DC18&gt;1,1,0),0)</f>
        <v>1</v>
      </c>
      <c r="FU18" s="23" t="s">
        <v>4</v>
      </c>
      <c r="FV18" s="4">
        <f aca="true" t="shared" si="10" ref="FV18:FV33">IF(DC18&gt;=11,IF(DC18-CX18&gt;1,1,0),0)</f>
        <v>0</v>
      </c>
      <c r="FW18" s="3">
        <f aca="true" t="shared" si="11" ref="FW18:FW33">IF(DH18&gt;=11,IF(DH18-DM18&gt;1,1,0),0)</f>
        <v>1</v>
      </c>
      <c r="FX18" s="23" t="s">
        <v>4</v>
      </c>
      <c r="FY18" s="4">
        <f aca="true" t="shared" si="12" ref="FY18:FY33">IF(DM18&gt;=11,IF(DM18-DH18&gt;1,1,0),0)</f>
        <v>0</v>
      </c>
      <c r="FZ18" s="3">
        <f aca="true" t="shared" si="13" ref="FZ18:FZ33">IF(DR18&gt;=11,IF(DR18-DW18&gt;1,1,0),0)</f>
        <v>0</v>
      </c>
      <c r="GA18" s="23" t="s">
        <v>4</v>
      </c>
      <c r="GB18" s="4">
        <f aca="true" t="shared" si="14" ref="GB18:GB33">IF(DW18&gt;=11,IF(DW18-DR18&gt;1,1,0),0)</f>
        <v>1</v>
      </c>
      <c r="GC18" s="3">
        <f aca="true" t="shared" si="15" ref="GC18:GC33">IF(EB18&gt;=11,IF(EB18-EG18&gt;1,1,0),0)</f>
        <v>1</v>
      </c>
      <c r="GD18" s="23" t="s">
        <v>4</v>
      </c>
      <c r="GE18" s="4">
        <f aca="true" t="shared" si="16" ref="GE18:GE33">IF(EG18&gt;=11,IF(EG18-EB18&gt;1,1,0),0)</f>
        <v>0</v>
      </c>
      <c r="GF18" s="3">
        <f aca="true" t="shared" si="17" ref="GF18:GF33">IF(EL18&gt;=11,IF(EL18-EQ18&gt;1,1,0),0)</f>
        <v>0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3</v>
      </c>
      <c r="GJ18" s="23" t="s">
        <v>4</v>
      </c>
      <c r="GK18" s="4">
        <f aca="true" t="shared" si="20" ref="GK18:GK33">FV18+FY18+GB18+GE18+GH18</f>
        <v>1</v>
      </c>
      <c r="GL18" s="3">
        <f aca="true" t="shared" si="21" ref="GL18:GL33">IF(IF(GI18+GK18&gt;=3,GI18&gt;=3,0),1,0)</f>
        <v>1</v>
      </c>
      <c r="GM18" s="23" t="s">
        <v>4</v>
      </c>
      <c r="GN18" s="4">
        <f aca="true" t="shared" si="22" ref="GN18:GN33">IF(IF(GI18+GK18&gt;=3,GK18&gt;=3,0),1,0)</f>
        <v>0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Eisenmann / Valentin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Streicher / Luchner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13</v>
      </c>
      <c r="CY19" s="297"/>
      <c r="CZ19" s="297"/>
      <c r="DA19" s="297"/>
      <c r="DB19" s="297"/>
      <c r="DC19" s="297">
        <v>11</v>
      </c>
      <c r="DD19" s="297"/>
      <c r="DE19" s="297"/>
      <c r="DF19" s="297"/>
      <c r="DG19" s="298"/>
      <c r="DH19" s="296">
        <v>11</v>
      </c>
      <c r="DI19" s="297"/>
      <c r="DJ19" s="297"/>
      <c r="DK19" s="297"/>
      <c r="DL19" s="297"/>
      <c r="DM19" s="297">
        <v>6</v>
      </c>
      <c r="DN19" s="297"/>
      <c r="DO19" s="297"/>
      <c r="DP19" s="297"/>
      <c r="DQ19" s="298"/>
      <c r="DR19" s="296">
        <v>11</v>
      </c>
      <c r="DS19" s="297"/>
      <c r="DT19" s="297"/>
      <c r="DU19" s="297"/>
      <c r="DV19" s="297"/>
      <c r="DW19" s="297">
        <v>9</v>
      </c>
      <c r="DX19" s="297"/>
      <c r="DY19" s="297"/>
      <c r="DZ19" s="297"/>
      <c r="EA19" s="298"/>
      <c r="EB19" s="296"/>
      <c r="EC19" s="297"/>
      <c r="ED19" s="297"/>
      <c r="EE19" s="297"/>
      <c r="EF19" s="297"/>
      <c r="EG19" s="297"/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3</v>
      </c>
      <c r="EW19" s="302"/>
      <c r="EX19" s="302"/>
      <c r="EY19" s="302"/>
      <c r="EZ19" s="303"/>
      <c r="FA19" s="304">
        <f t="shared" si="6"/>
        <v>0</v>
      </c>
      <c r="FB19" s="302"/>
      <c r="FC19" s="302"/>
      <c r="FD19" s="302"/>
      <c r="FE19" s="305"/>
      <c r="FF19" s="345">
        <f t="shared" si="7"/>
        <v>1</v>
      </c>
      <c r="FG19" s="346"/>
      <c r="FH19" s="346"/>
      <c r="FI19" s="346"/>
      <c r="FJ19" s="26"/>
      <c r="FK19" s="346">
        <f t="shared" si="8"/>
        <v>0</v>
      </c>
      <c r="FL19" s="346"/>
      <c r="FM19" s="346"/>
      <c r="FN19" s="347"/>
      <c r="FR19" s="36" t="str">
        <f t="shared" si="4"/>
        <v>Eisenmann / Valentin</v>
      </c>
      <c r="FS19" s="36" t="str">
        <f>BL19</f>
        <v>Streicher / Luchner</v>
      </c>
      <c r="FT19" s="33">
        <f t="shared" si="9"/>
        <v>1</v>
      </c>
      <c r="FU19" s="23" t="s">
        <v>4</v>
      </c>
      <c r="FV19" s="4">
        <f t="shared" si="10"/>
        <v>0</v>
      </c>
      <c r="FW19" s="3">
        <f t="shared" si="11"/>
        <v>1</v>
      </c>
      <c r="FX19" s="23" t="s">
        <v>4</v>
      </c>
      <c r="FY19" s="4">
        <f t="shared" si="12"/>
        <v>0</v>
      </c>
      <c r="FZ19" s="3">
        <f t="shared" si="13"/>
        <v>1</v>
      </c>
      <c r="GA19" s="23" t="s">
        <v>4</v>
      </c>
      <c r="GB19" s="4">
        <f t="shared" si="14"/>
        <v>0</v>
      </c>
      <c r="GC19" s="3">
        <f t="shared" si="15"/>
        <v>0</v>
      </c>
      <c r="GD19" s="23" t="s">
        <v>4</v>
      </c>
      <c r="GE19" s="4">
        <f t="shared" si="16"/>
        <v>0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3</v>
      </c>
      <c r="GJ19" s="23" t="s">
        <v>4</v>
      </c>
      <c r="GK19" s="4">
        <f t="shared" si="20"/>
        <v>0</v>
      </c>
      <c r="GL19" s="3">
        <f t="shared" si="21"/>
        <v>1</v>
      </c>
      <c r="GM19" s="23" t="s">
        <v>4</v>
      </c>
      <c r="GN19" s="4">
        <f t="shared" si="22"/>
        <v>0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Spieß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Luchner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11</v>
      </c>
      <c r="CY20" s="297"/>
      <c r="CZ20" s="297"/>
      <c r="DA20" s="297"/>
      <c r="DB20" s="297"/>
      <c r="DC20" s="297">
        <v>4</v>
      </c>
      <c r="DD20" s="297"/>
      <c r="DE20" s="297"/>
      <c r="DF20" s="297"/>
      <c r="DG20" s="298"/>
      <c r="DH20" s="296">
        <v>11</v>
      </c>
      <c r="DI20" s="297"/>
      <c r="DJ20" s="297"/>
      <c r="DK20" s="297"/>
      <c r="DL20" s="297"/>
      <c r="DM20" s="297">
        <v>8</v>
      </c>
      <c r="DN20" s="297"/>
      <c r="DO20" s="297"/>
      <c r="DP20" s="297"/>
      <c r="DQ20" s="298"/>
      <c r="DR20" s="296">
        <v>11</v>
      </c>
      <c r="DS20" s="297"/>
      <c r="DT20" s="297"/>
      <c r="DU20" s="297"/>
      <c r="DV20" s="297"/>
      <c r="DW20" s="297">
        <v>3</v>
      </c>
      <c r="DX20" s="297"/>
      <c r="DY20" s="297"/>
      <c r="DZ20" s="297"/>
      <c r="EA20" s="298"/>
      <c r="EB20" s="296"/>
      <c r="EC20" s="297"/>
      <c r="ED20" s="297"/>
      <c r="EE20" s="297"/>
      <c r="EF20" s="297"/>
      <c r="EG20" s="297"/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3</v>
      </c>
      <c r="EW20" s="302"/>
      <c r="EX20" s="302"/>
      <c r="EY20" s="302"/>
      <c r="EZ20" s="303"/>
      <c r="FA20" s="304">
        <f t="shared" si="6"/>
        <v>0</v>
      </c>
      <c r="FB20" s="302"/>
      <c r="FC20" s="302"/>
      <c r="FD20" s="302"/>
      <c r="FE20" s="305"/>
      <c r="FF20" s="345">
        <f t="shared" si="7"/>
        <v>1</v>
      </c>
      <c r="FG20" s="346"/>
      <c r="FH20" s="346"/>
      <c r="FI20" s="346"/>
      <c r="FJ20" s="26"/>
      <c r="FK20" s="346">
        <f t="shared" si="8"/>
        <v>0</v>
      </c>
      <c r="FL20" s="346"/>
      <c r="FM20" s="346"/>
      <c r="FN20" s="347"/>
      <c r="FR20" s="36" t="str">
        <f t="shared" si="4"/>
        <v>Spieß</v>
      </c>
      <c r="FS20" s="36" t="e">
        <f>#REF!</f>
        <v>#REF!</v>
      </c>
      <c r="FT20" s="33">
        <f t="shared" si="9"/>
        <v>1</v>
      </c>
      <c r="FU20" s="23" t="s">
        <v>4</v>
      </c>
      <c r="FV20" s="4">
        <f t="shared" si="10"/>
        <v>0</v>
      </c>
      <c r="FW20" s="3">
        <f t="shared" si="11"/>
        <v>1</v>
      </c>
      <c r="FX20" s="23" t="s">
        <v>4</v>
      </c>
      <c r="FY20" s="4">
        <f t="shared" si="12"/>
        <v>0</v>
      </c>
      <c r="FZ20" s="3">
        <f t="shared" si="13"/>
        <v>1</v>
      </c>
      <c r="GA20" s="23" t="s">
        <v>4</v>
      </c>
      <c r="GB20" s="4">
        <f t="shared" si="14"/>
        <v>0</v>
      </c>
      <c r="GC20" s="3">
        <f t="shared" si="15"/>
        <v>0</v>
      </c>
      <c r="GD20" s="23" t="s">
        <v>4</v>
      </c>
      <c r="GE20" s="4">
        <f t="shared" si="16"/>
        <v>0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3</v>
      </c>
      <c r="GJ20" s="23" t="s">
        <v>4</v>
      </c>
      <c r="GK20" s="4">
        <f t="shared" si="20"/>
        <v>0</v>
      </c>
      <c r="GL20" s="3">
        <f t="shared" si="21"/>
        <v>1</v>
      </c>
      <c r="GM20" s="23" t="s">
        <v>4</v>
      </c>
      <c r="GN20" s="4">
        <f t="shared" si="22"/>
        <v>0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Eisenmann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Streicher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4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7</v>
      </c>
      <c r="DI21" s="297"/>
      <c r="DJ21" s="297"/>
      <c r="DK21" s="297"/>
      <c r="DL21" s="297"/>
      <c r="DM21" s="297">
        <v>11</v>
      </c>
      <c r="DN21" s="297"/>
      <c r="DO21" s="297"/>
      <c r="DP21" s="297"/>
      <c r="DQ21" s="298"/>
      <c r="DR21" s="296">
        <v>11</v>
      </c>
      <c r="DS21" s="297"/>
      <c r="DT21" s="297"/>
      <c r="DU21" s="297"/>
      <c r="DV21" s="297"/>
      <c r="DW21" s="297">
        <v>8</v>
      </c>
      <c r="DX21" s="297"/>
      <c r="DY21" s="297"/>
      <c r="DZ21" s="297"/>
      <c r="EA21" s="298"/>
      <c r="EB21" s="296">
        <v>13</v>
      </c>
      <c r="EC21" s="297"/>
      <c r="ED21" s="297"/>
      <c r="EE21" s="297"/>
      <c r="EF21" s="297"/>
      <c r="EG21" s="297">
        <v>11</v>
      </c>
      <c r="EH21" s="297"/>
      <c r="EI21" s="297"/>
      <c r="EJ21" s="297"/>
      <c r="EK21" s="298"/>
      <c r="EL21" s="296">
        <v>11</v>
      </c>
      <c r="EM21" s="297"/>
      <c r="EN21" s="297"/>
      <c r="EO21" s="297"/>
      <c r="EP21" s="297"/>
      <c r="EQ21" s="297">
        <v>9</v>
      </c>
      <c r="ER21" s="297"/>
      <c r="ES21" s="297"/>
      <c r="ET21" s="297"/>
      <c r="EU21" s="298"/>
      <c r="EV21" s="301">
        <f t="shared" si="5"/>
        <v>3</v>
      </c>
      <c r="EW21" s="302"/>
      <c r="EX21" s="302"/>
      <c r="EY21" s="302"/>
      <c r="EZ21" s="303"/>
      <c r="FA21" s="304">
        <f t="shared" si="6"/>
        <v>2</v>
      </c>
      <c r="FB21" s="302"/>
      <c r="FC21" s="302"/>
      <c r="FD21" s="302"/>
      <c r="FE21" s="305"/>
      <c r="FF21" s="345">
        <f t="shared" si="7"/>
        <v>1</v>
      </c>
      <c r="FG21" s="346"/>
      <c r="FH21" s="346"/>
      <c r="FI21" s="346"/>
      <c r="FJ21" s="26"/>
      <c r="FK21" s="346">
        <f t="shared" si="8"/>
        <v>0</v>
      </c>
      <c r="FL21" s="346"/>
      <c r="FM21" s="346"/>
      <c r="FN21" s="347"/>
      <c r="FR21" s="36" t="str">
        <f t="shared" si="4"/>
        <v>Eisenmann</v>
      </c>
      <c r="FS21" s="36" t="str">
        <f>BL20</f>
        <v>Luchner</v>
      </c>
      <c r="FT21" s="33">
        <f t="shared" si="9"/>
        <v>0</v>
      </c>
      <c r="FU21" s="23" t="s">
        <v>4</v>
      </c>
      <c r="FV21" s="4">
        <f t="shared" si="10"/>
        <v>1</v>
      </c>
      <c r="FW21" s="3">
        <f t="shared" si="11"/>
        <v>0</v>
      </c>
      <c r="FX21" s="23" t="s">
        <v>4</v>
      </c>
      <c r="FY21" s="4">
        <f t="shared" si="12"/>
        <v>1</v>
      </c>
      <c r="FZ21" s="3">
        <f t="shared" si="13"/>
        <v>1</v>
      </c>
      <c r="GA21" s="23" t="s">
        <v>4</v>
      </c>
      <c r="GB21" s="4">
        <f t="shared" si="14"/>
        <v>0</v>
      </c>
      <c r="GC21" s="3">
        <f t="shared" si="15"/>
        <v>1</v>
      </c>
      <c r="GD21" s="23" t="s">
        <v>4</v>
      </c>
      <c r="GE21" s="4">
        <f t="shared" si="16"/>
        <v>0</v>
      </c>
      <c r="GF21" s="3">
        <f t="shared" si="17"/>
        <v>1</v>
      </c>
      <c r="GG21" s="23" t="s">
        <v>4</v>
      </c>
      <c r="GH21" s="4">
        <f t="shared" si="18"/>
        <v>0</v>
      </c>
      <c r="GI21" s="3">
        <f t="shared" si="19"/>
        <v>3</v>
      </c>
      <c r="GJ21" s="23" t="s">
        <v>4</v>
      </c>
      <c r="GK21" s="4">
        <f t="shared" si="20"/>
        <v>2</v>
      </c>
      <c r="GL21" s="3">
        <f t="shared" si="21"/>
        <v>1</v>
      </c>
      <c r="GM21" s="23" t="s">
        <v>4</v>
      </c>
      <c r="GN21" s="4">
        <f t="shared" si="22"/>
        <v>0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Valentin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Schleider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11</v>
      </c>
      <c r="CY22" s="297"/>
      <c r="CZ22" s="297"/>
      <c r="DA22" s="297"/>
      <c r="DB22" s="297"/>
      <c r="DC22" s="297">
        <v>6</v>
      </c>
      <c r="DD22" s="297"/>
      <c r="DE22" s="297"/>
      <c r="DF22" s="297"/>
      <c r="DG22" s="298"/>
      <c r="DH22" s="296">
        <v>11</v>
      </c>
      <c r="DI22" s="297"/>
      <c r="DJ22" s="297"/>
      <c r="DK22" s="297"/>
      <c r="DL22" s="297"/>
      <c r="DM22" s="297">
        <v>9</v>
      </c>
      <c r="DN22" s="297"/>
      <c r="DO22" s="297"/>
      <c r="DP22" s="297"/>
      <c r="DQ22" s="298"/>
      <c r="DR22" s="296">
        <v>6</v>
      </c>
      <c r="DS22" s="297"/>
      <c r="DT22" s="297"/>
      <c r="DU22" s="297"/>
      <c r="DV22" s="297"/>
      <c r="DW22" s="297">
        <v>11</v>
      </c>
      <c r="DX22" s="297"/>
      <c r="DY22" s="297"/>
      <c r="DZ22" s="297"/>
      <c r="EA22" s="298"/>
      <c r="EB22" s="296">
        <v>11</v>
      </c>
      <c r="EC22" s="297"/>
      <c r="ED22" s="297"/>
      <c r="EE22" s="297"/>
      <c r="EF22" s="297"/>
      <c r="EG22" s="297">
        <v>3</v>
      </c>
      <c r="EH22" s="297"/>
      <c r="EI22" s="297"/>
      <c r="EJ22" s="297"/>
      <c r="EK22" s="298"/>
      <c r="EL22" s="296"/>
      <c r="EM22" s="297"/>
      <c r="EN22" s="297"/>
      <c r="EO22" s="297"/>
      <c r="EP22" s="297"/>
      <c r="EQ22" s="297"/>
      <c r="ER22" s="297"/>
      <c r="ES22" s="297"/>
      <c r="ET22" s="297"/>
      <c r="EU22" s="298"/>
      <c r="EV22" s="301">
        <f t="shared" si="5"/>
        <v>3</v>
      </c>
      <c r="EW22" s="302"/>
      <c r="EX22" s="302"/>
      <c r="EY22" s="302"/>
      <c r="EZ22" s="303"/>
      <c r="FA22" s="304">
        <f t="shared" si="6"/>
        <v>1</v>
      </c>
      <c r="FB22" s="302"/>
      <c r="FC22" s="302"/>
      <c r="FD22" s="302"/>
      <c r="FE22" s="305"/>
      <c r="FF22" s="345">
        <f t="shared" si="7"/>
        <v>1</v>
      </c>
      <c r="FG22" s="346"/>
      <c r="FH22" s="346"/>
      <c r="FI22" s="346"/>
      <c r="FJ22" s="26"/>
      <c r="FK22" s="346">
        <f t="shared" si="8"/>
        <v>0</v>
      </c>
      <c r="FL22" s="346"/>
      <c r="FM22" s="346"/>
      <c r="FN22" s="347"/>
      <c r="FR22" s="36" t="str">
        <f t="shared" si="4"/>
        <v>Valentin</v>
      </c>
      <c r="FS22" s="36" t="str">
        <f>BL21</f>
        <v>Streicher</v>
      </c>
      <c r="FT22" s="33">
        <f t="shared" si="9"/>
        <v>1</v>
      </c>
      <c r="FU22" s="23" t="s">
        <v>4</v>
      </c>
      <c r="FV22" s="4">
        <f t="shared" si="10"/>
        <v>0</v>
      </c>
      <c r="FW22" s="3">
        <f t="shared" si="11"/>
        <v>1</v>
      </c>
      <c r="FX22" s="23" t="s">
        <v>4</v>
      </c>
      <c r="FY22" s="4">
        <f t="shared" si="12"/>
        <v>0</v>
      </c>
      <c r="FZ22" s="3">
        <f t="shared" si="13"/>
        <v>0</v>
      </c>
      <c r="GA22" s="23" t="s">
        <v>4</v>
      </c>
      <c r="GB22" s="4">
        <f t="shared" si="14"/>
        <v>1</v>
      </c>
      <c r="GC22" s="3">
        <f t="shared" si="15"/>
        <v>1</v>
      </c>
      <c r="GD22" s="23" t="s">
        <v>4</v>
      </c>
      <c r="GE22" s="4">
        <f t="shared" si="16"/>
        <v>0</v>
      </c>
      <c r="GF22" s="3">
        <f t="shared" si="17"/>
        <v>0</v>
      </c>
      <c r="GG22" s="23" t="s">
        <v>4</v>
      </c>
      <c r="GH22" s="4">
        <f t="shared" si="18"/>
        <v>0</v>
      </c>
      <c r="GI22" s="3">
        <f t="shared" si="19"/>
        <v>3</v>
      </c>
      <c r="GJ22" s="23" t="s">
        <v>4</v>
      </c>
      <c r="GK22" s="4">
        <f t="shared" si="20"/>
        <v>1</v>
      </c>
      <c r="GL22" s="3">
        <f t="shared" si="21"/>
        <v>1</v>
      </c>
      <c r="GM22" s="23" t="s">
        <v>4</v>
      </c>
      <c r="GN22" s="4">
        <f t="shared" si="22"/>
        <v>0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Frank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Hug 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11</v>
      </c>
      <c r="CY23" s="297"/>
      <c r="CZ23" s="297"/>
      <c r="DA23" s="297"/>
      <c r="DB23" s="297"/>
      <c r="DC23" s="297">
        <v>4</v>
      </c>
      <c r="DD23" s="297"/>
      <c r="DE23" s="297"/>
      <c r="DF23" s="297"/>
      <c r="DG23" s="298"/>
      <c r="DH23" s="296">
        <v>11</v>
      </c>
      <c r="DI23" s="297"/>
      <c r="DJ23" s="297"/>
      <c r="DK23" s="297"/>
      <c r="DL23" s="297"/>
      <c r="DM23" s="297">
        <v>8</v>
      </c>
      <c r="DN23" s="297"/>
      <c r="DO23" s="297"/>
      <c r="DP23" s="297"/>
      <c r="DQ23" s="298"/>
      <c r="DR23" s="296">
        <v>14</v>
      </c>
      <c r="DS23" s="297"/>
      <c r="DT23" s="297"/>
      <c r="DU23" s="297"/>
      <c r="DV23" s="297"/>
      <c r="DW23" s="297">
        <v>12</v>
      </c>
      <c r="DX23" s="297"/>
      <c r="DY23" s="297"/>
      <c r="DZ23" s="297"/>
      <c r="EA23" s="298"/>
      <c r="EB23" s="296"/>
      <c r="EC23" s="297"/>
      <c r="ED23" s="297"/>
      <c r="EE23" s="297"/>
      <c r="EF23" s="297"/>
      <c r="EG23" s="297"/>
      <c r="EH23" s="297"/>
      <c r="EI23" s="297"/>
      <c r="EJ23" s="297"/>
      <c r="EK23" s="298"/>
      <c r="EL23" s="296"/>
      <c r="EM23" s="297"/>
      <c r="EN23" s="297"/>
      <c r="EO23" s="297"/>
      <c r="EP23" s="297"/>
      <c r="EQ23" s="297"/>
      <c r="ER23" s="297"/>
      <c r="ES23" s="297"/>
      <c r="ET23" s="297"/>
      <c r="EU23" s="298"/>
      <c r="EV23" s="301">
        <f t="shared" si="5"/>
        <v>3</v>
      </c>
      <c r="EW23" s="302"/>
      <c r="EX23" s="302"/>
      <c r="EY23" s="302"/>
      <c r="EZ23" s="303"/>
      <c r="FA23" s="304">
        <f t="shared" si="6"/>
        <v>0</v>
      </c>
      <c r="FB23" s="302"/>
      <c r="FC23" s="302"/>
      <c r="FD23" s="302"/>
      <c r="FE23" s="305"/>
      <c r="FF23" s="345">
        <f t="shared" si="7"/>
        <v>1</v>
      </c>
      <c r="FG23" s="346"/>
      <c r="FH23" s="346"/>
      <c r="FI23" s="346"/>
      <c r="FJ23" s="26"/>
      <c r="FK23" s="346">
        <f t="shared" si="8"/>
        <v>0</v>
      </c>
      <c r="FL23" s="346"/>
      <c r="FM23" s="346"/>
      <c r="FN23" s="347"/>
      <c r="FR23" s="36" t="str">
        <f t="shared" si="4"/>
        <v>Frank</v>
      </c>
      <c r="FS23" s="36" t="str">
        <f>BL22</f>
        <v>Schleider</v>
      </c>
      <c r="FT23" s="33">
        <f t="shared" si="9"/>
        <v>1</v>
      </c>
      <c r="FU23" s="23" t="s">
        <v>4</v>
      </c>
      <c r="FV23" s="4">
        <f t="shared" si="10"/>
        <v>0</v>
      </c>
      <c r="FW23" s="3">
        <f t="shared" si="11"/>
        <v>1</v>
      </c>
      <c r="FX23" s="23" t="s">
        <v>4</v>
      </c>
      <c r="FY23" s="4">
        <f t="shared" si="12"/>
        <v>0</v>
      </c>
      <c r="FZ23" s="3">
        <f t="shared" si="13"/>
        <v>1</v>
      </c>
      <c r="GA23" s="23" t="s">
        <v>4</v>
      </c>
      <c r="GB23" s="4">
        <f t="shared" si="14"/>
        <v>0</v>
      </c>
      <c r="GC23" s="3">
        <f t="shared" si="15"/>
        <v>0</v>
      </c>
      <c r="GD23" s="23" t="s">
        <v>4</v>
      </c>
      <c r="GE23" s="4">
        <f t="shared" si="16"/>
        <v>0</v>
      </c>
      <c r="GF23" s="3">
        <f t="shared" si="17"/>
        <v>0</v>
      </c>
      <c r="GG23" s="23" t="s">
        <v>4</v>
      </c>
      <c r="GH23" s="4">
        <f t="shared" si="18"/>
        <v>0</v>
      </c>
      <c r="GI23" s="3">
        <f t="shared" si="19"/>
        <v>3</v>
      </c>
      <c r="GJ23" s="23" t="s">
        <v>4</v>
      </c>
      <c r="GK23" s="4">
        <f t="shared" si="20"/>
        <v>0</v>
      </c>
      <c r="GL23" s="3">
        <f t="shared" si="21"/>
        <v>1</v>
      </c>
      <c r="GM23" s="23" t="s">
        <v>4</v>
      </c>
      <c r="GN23" s="4">
        <f t="shared" si="22"/>
        <v>0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Spieß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Streicher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/>
      <c r="CY24" s="297"/>
      <c r="CZ24" s="297"/>
      <c r="DA24" s="297"/>
      <c r="DB24" s="297"/>
      <c r="DC24" s="297"/>
      <c r="DD24" s="297"/>
      <c r="DE24" s="297"/>
      <c r="DF24" s="297"/>
      <c r="DG24" s="298"/>
      <c r="DH24" s="296"/>
      <c r="DI24" s="297"/>
      <c r="DJ24" s="297"/>
      <c r="DK24" s="297"/>
      <c r="DL24" s="297"/>
      <c r="DM24" s="297"/>
      <c r="DN24" s="297"/>
      <c r="DO24" s="297"/>
      <c r="DP24" s="297"/>
      <c r="DQ24" s="298"/>
      <c r="DR24" s="296"/>
      <c r="DS24" s="297"/>
      <c r="DT24" s="297"/>
      <c r="DU24" s="297"/>
      <c r="DV24" s="297"/>
      <c r="DW24" s="297"/>
      <c r="DX24" s="297"/>
      <c r="DY24" s="297"/>
      <c r="DZ24" s="297"/>
      <c r="EA24" s="298"/>
      <c r="EB24" s="296"/>
      <c r="EC24" s="297"/>
      <c r="ED24" s="297"/>
      <c r="EE24" s="297"/>
      <c r="EF24" s="297"/>
      <c r="EG24" s="297"/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</c>
      <c r="EW24" s="302"/>
      <c r="EX24" s="302"/>
      <c r="EY24" s="302"/>
      <c r="EZ24" s="303"/>
      <c r="FA24" s="304">
        <f t="shared" si="6"/>
      </c>
      <c r="FB24" s="302"/>
      <c r="FC24" s="302"/>
      <c r="FD24" s="302"/>
      <c r="FE24" s="305"/>
      <c r="FF24" s="345">
        <f t="shared" si="7"/>
        <v>0</v>
      </c>
      <c r="FG24" s="346"/>
      <c r="FH24" s="346"/>
      <c r="FI24" s="346"/>
      <c r="FJ24" s="26"/>
      <c r="FK24" s="346">
        <f t="shared" si="8"/>
        <v>0</v>
      </c>
      <c r="FL24" s="346"/>
      <c r="FM24" s="346"/>
      <c r="FN24" s="347"/>
      <c r="FR24" s="36" t="str">
        <f t="shared" si="4"/>
        <v>Spieß</v>
      </c>
      <c r="FS24" s="36" t="str">
        <f>BL23</f>
        <v>Hug </v>
      </c>
      <c r="FT24" s="33">
        <f t="shared" si="9"/>
        <v>0</v>
      </c>
      <c r="FU24" s="23" t="s">
        <v>4</v>
      </c>
      <c r="FV24" s="4">
        <f t="shared" si="10"/>
        <v>0</v>
      </c>
      <c r="FW24" s="3">
        <f t="shared" si="11"/>
        <v>0</v>
      </c>
      <c r="FX24" s="23" t="s">
        <v>4</v>
      </c>
      <c r="FY24" s="4">
        <f t="shared" si="12"/>
        <v>0</v>
      </c>
      <c r="FZ24" s="3">
        <f t="shared" si="13"/>
        <v>0</v>
      </c>
      <c r="GA24" s="23" t="s">
        <v>4</v>
      </c>
      <c r="GB24" s="4">
        <f t="shared" si="14"/>
        <v>0</v>
      </c>
      <c r="GC24" s="3">
        <f t="shared" si="15"/>
        <v>0</v>
      </c>
      <c r="GD24" s="23" t="s">
        <v>4</v>
      </c>
      <c r="GE24" s="4">
        <f t="shared" si="16"/>
        <v>0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0</v>
      </c>
      <c r="GJ24" s="23" t="s">
        <v>4</v>
      </c>
      <c r="GK24" s="4">
        <f t="shared" si="20"/>
        <v>0</v>
      </c>
      <c r="GL24" s="3">
        <f t="shared" si="21"/>
        <v>0</v>
      </c>
      <c r="GM24" s="23" t="s">
        <v>4</v>
      </c>
      <c r="GN24" s="4">
        <f t="shared" si="22"/>
        <v>0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Eisenmann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Luchner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/>
      <c r="CY25" s="297"/>
      <c r="CZ25" s="297"/>
      <c r="DA25" s="297"/>
      <c r="DB25" s="297"/>
      <c r="DC25" s="297"/>
      <c r="DD25" s="297"/>
      <c r="DE25" s="297"/>
      <c r="DF25" s="297"/>
      <c r="DG25" s="298"/>
      <c r="DH25" s="296"/>
      <c r="DI25" s="297"/>
      <c r="DJ25" s="297"/>
      <c r="DK25" s="297"/>
      <c r="DL25" s="297"/>
      <c r="DM25" s="297"/>
      <c r="DN25" s="297"/>
      <c r="DO25" s="297"/>
      <c r="DP25" s="297"/>
      <c r="DQ25" s="298"/>
      <c r="DR25" s="296"/>
      <c r="DS25" s="297"/>
      <c r="DT25" s="297"/>
      <c r="DU25" s="297"/>
      <c r="DV25" s="297"/>
      <c r="DW25" s="297"/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</c>
      <c r="EW25" s="302"/>
      <c r="EX25" s="302"/>
      <c r="EY25" s="302"/>
      <c r="EZ25" s="303"/>
      <c r="FA25" s="304">
        <f t="shared" si="6"/>
      </c>
      <c r="FB25" s="302"/>
      <c r="FC25" s="302"/>
      <c r="FD25" s="302"/>
      <c r="FE25" s="305"/>
      <c r="FF25" s="345">
        <f t="shared" si="7"/>
        <v>0</v>
      </c>
      <c r="FG25" s="346"/>
      <c r="FH25" s="346"/>
      <c r="FI25" s="346"/>
      <c r="FJ25" s="26"/>
      <c r="FK25" s="346">
        <f t="shared" si="8"/>
        <v>0</v>
      </c>
      <c r="FL25" s="346"/>
      <c r="FM25" s="346"/>
      <c r="FN25" s="347"/>
      <c r="FR25" s="36" t="str">
        <f t="shared" si="4"/>
        <v>Eisenmann</v>
      </c>
      <c r="FS25" s="36" t="str">
        <f aca="true" t="shared" si="23" ref="FS25:FS33">BL25</f>
        <v>Luchner</v>
      </c>
      <c r="FT25" s="33">
        <f t="shared" si="9"/>
        <v>0</v>
      </c>
      <c r="FU25" s="23" t="s">
        <v>4</v>
      </c>
      <c r="FV25" s="4">
        <f t="shared" si="10"/>
        <v>0</v>
      </c>
      <c r="FW25" s="3">
        <f t="shared" si="11"/>
        <v>0</v>
      </c>
      <c r="FX25" s="23" t="s">
        <v>4</v>
      </c>
      <c r="FY25" s="4">
        <f t="shared" si="12"/>
        <v>0</v>
      </c>
      <c r="FZ25" s="3">
        <f t="shared" si="13"/>
        <v>0</v>
      </c>
      <c r="GA25" s="23" t="s">
        <v>4</v>
      </c>
      <c r="GB25" s="4">
        <f t="shared" si="14"/>
        <v>0</v>
      </c>
      <c r="GC25" s="3">
        <f t="shared" si="15"/>
        <v>0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0</v>
      </c>
      <c r="GJ25" s="23" t="s">
        <v>4</v>
      </c>
      <c r="GK25" s="4">
        <f t="shared" si="20"/>
        <v>0</v>
      </c>
      <c r="GL25" s="3">
        <f t="shared" si="21"/>
        <v>0</v>
      </c>
      <c r="GM25" s="23" t="s">
        <v>4</v>
      </c>
      <c r="GN25" s="4">
        <f t="shared" si="22"/>
        <v>0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Valentin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Hug 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/>
      <c r="CY26" s="297"/>
      <c r="CZ26" s="297"/>
      <c r="DA26" s="297"/>
      <c r="DB26" s="297"/>
      <c r="DC26" s="297"/>
      <c r="DD26" s="297"/>
      <c r="DE26" s="297"/>
      <c r="DF26" s="297"/>
      <c r="DG26" s="298"/>
      <c r="DH26" s="296"/>
      <c r="DI26" s="297"/>
      <c r="DJ26" s="297"/>
      <c r="DK26" s="297"/>
      <c r="DL26" s="297"/>
      <c r="DM26" s="297"/>
      <c r="DN26" s="297"/>
      <c r="DO26" s="297"/>
      <c r="DP26" s="297"/>
      <c r="DQ26" s="298"/>
      <c r="DR26" s="296"/>
      <c r="DS26" s="297"/>
      <c r="DT26" s="297"/>
      <c r="DU26" s="297"/>
      <c r="DV26" s="297"/>
      <c r="DW26" s="297"/>
      <c r="DX26" s="297"/>
      <c r="DY26" s="297"/>
      <c r="DZ26" s="297"/>
      <c r="EA26" s="298"/>
      <c r="EB26" s="296"/>
      <c r="EC26" s="297"/>
      <c r="ED26" s="297"/>
      <c r="EE26" s="297"/>
      <c r="EF26" s="297"/>
      <c r="EG26" s="297"/>
      <c r="EH26" s="297"/>
      <c r="EI26" s="297"/>
      <c r="EJ26" s="297"/>
      <c r="EK26" s="298"/>
      <c r="EL26" s="296"/>
      <c r="EM26" s="297"/>
      <c r="EN26" s="297"/>
      <c r="EO26" s="297"/>
      <c r="EP26" s="297"/>
      <c r="EQ26" s="297"/>
      <c r="ER26" s="297"/>
      <c r="ES26" s="297"/>
      <c r="ET26" s="297"/>
      <c r="EU26" s="298"/>
      <c r="EV26" s="301">
        <f t="shared" si="5"/>
      </c>
      <c r="EW26" s="302"/>
      <c r="EX26" s="302"/>
      <c r="EY26" s="302"/>
      <c r="EZ26" s="303"/>
      <c r="FA26" s="304">
        <f t="shared" si="6"/>
      </c>
      <c r="FB26" s="302"/>
      <c r="FC26" s="302"/>
      <c r="FD26" s="302"/>
      <c r="FE26" s="305"/>
      <c r="FF26" s="345">
        <f t="shared" si="7"/>
        <v>0</v>
      </c>
      <c r="FG26" s="346"/>
      <c r="FH26" s="346"/>
      <c r="FI26" s="346"/>
      <c r="FJ26" s="26"/>
      <c r="FK26" s="346">
        <f t="shared" si="8"/>
        <v>0</v>
      </c>
      <c r="FL26" s="346"/>
      <c r="FM26" s="346"/>
      <c r="FN26" s="347"/>
      <c r="FR26" s="36" t="str">
        <f t="shared" si="4"/>
        <v>Valentin</v>
      </c>
      <c r="FS26" s="36" t="str">
        <f t="shared" si="23"/>
        <v>Hug </v>
      </c>
      <c r="FT26" s="33">
        <f t="shared" si="9"/>
        <v>0</v>
      </c>
      <c r="FU26" s="23" t="s">
        <v>4</v>
      </c>
      <c r="FV26" s="4">
        <f t="shared" si="10"/>
        <v>0</v>
      </c>
      <c r="FW26" s="3">
        <f t="shared" si="11"/>
        <v>0</v>
      </c>
      <c r="FX26" s="23" t="s">
        <v>4</v>
      </c>
      <c r="FY26" s="4">
        <f t="shared" si="12"/>
        <v>0</v>
      </c>
      <c r="FZ26" s="3">
        <f t="shared" si="13"/>
        <v>0</v>
      </c>
      <c r="GA26" s="23" t="s">
        <v>4</v>
      </c>
      <c r="GB26" s="4">
        <f t="shared" si="14"/>
        <v>0</v>
      </c>
      <c r="GC26" s="3">
        <f t="shared" si="15"/>
        <v>0</v>
      </c>
      <c r="GD26" s="23" t="s">
        <v>4</v>
      </c>
      <c r="GE26" s="4">
        <f t="shared" si="16"/>
        <v>0</v>
      </c>
      <c r="GF26" s="3">
        <f t="shared" si="17"/>
        <v>0</v>
      </c>
      <c r="GG26" s="23" t="s">
        <v>4</v>
      </c>
      <c r="GH26" s="4">
        <f t="shared" si="18"/>
        <v>0</v>
      </c>
      <c r="GI26" s="3">
        <f t="shared" si="19"/>
        <v>0</v>
      </c>
      <c r="GJ26" s="23" t="s">
        <v>4</v>
      </c>
      <c r="GK26" s="4">
        <f t="shared" si="20"/>
        <v>0</v>
      </c>
      <c r="GL26" s="3">
        <f t="shared" si="21"/>
        <v>0</v>
      </c>
      <c r="GM26" s="23" t="s">
        <v>4</v>
      </c>
      <c r="GN26" s="4">
        <f t="shared" si="22"/>
        <v>0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Frank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Schleider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/>
      <c r="CY27" s="297"/>
      <c r="CZ27" s="297"/>
      <c r="DA27" s="297"/>
      <c r="DB27" s="297"/>
      <c r="DC27" s="297"/>
      <c r="DD27" s="297"/>
      <c r="DE27" s="297"/>
      <c r="DF27" s="297"/>
      <c r="DG27" s="298"/>
      <c r="DH27" s="296"/>
      <c r="DI27" s="297"/>
      <c r="DJ27" s="297"/>
      <c r="DK27" s="297"/>
      <c r="DL27" s="297"/>
      <c r="DM27" s="297"/>
      <c r="DN27" s="297"/>
      <c r="DO27" s="297"/>
      <c r="DP27" s="297"/>
      <c r="DQ27" s="298"/>
      <c r="DR27" s="296"/>
      <c r="DS27" s="297"/>
      <c r="DT27" s="297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</c>
      <c r="EW27" s="302"/>
      <c r="EX27" s="302"/>
      <c r="EY27" s="302"/>
      <c r="EZ27" s="303"/>
      <c r="FA27" s="304">
        <f t="shared" si="6"/>
      </c>
      <c r="FB27" s="302"/>
      <c r="FC27" s="302"/>
      <c r="FD27" s="302"/>
      <c r="FE27" s="305"/>
      <c r="FF27" s="345">
        <f t="shared" si="7"/>
        <v>0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Frank</v>
      </c>
      <c r="FS27" s="36" t="str">
        <f t="shared" si="23"/>
        <v>Schleider</v>
      </c>
      <c r="FT27" s="33">
        <f t="shared" si="9"/>
        <v>0</v>
      </c>
      <c r="FU27" s="23" t="s">
        <v>4</v>
      </c>
      <c r="FV27" s="4">
        <f t="shared" si="10"/>
        <v>0</v>
      </c>
      <c r="FW27" s="3">
        <f t="shared" si="11"/>
        <v>0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0</v>
      </c>
      <c r="GC27" s="3">
        <f t="shared" si="15"/>
        <v>0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0</v>
      </c>
      <c r="GJ27" s="23" t="s">
        <v>4</v>
      </c>
      <c r="GK27" s="4">
        <f t="shared" si="20"/>
        <v>0</v>
      </c>
      <c r="GL27" s="3">
        <f t="shared" si="21"/>
        <v>0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18</v>
      </c>
      <c r="GJ34" s="366" t="s">
        <v>4</v>
      </c>
      <c r="GK34" s="364">
        <f>SUM(GK18:GK33)</f>
        <v>4</v>
      </c>
      <c r="GL34" s="368">
        <f>SUM(GL18:GL33)</f>
        <v>6</v>
      </c>
      <c r="GM34" s="366" t="s">
        <v>4</v>
      </c>
      <c r="GN34" s="364">
        <f>SUM(GN18:GN33)</f>
        <v>0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TTC Weingarten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18</v>
      </c>
      <c r="ET36" s="353"/>
      <c r="EU36" s="353"/>
      <c r="EV36" s="353"/>
      <c r="EW36" s="353"/>
      <c r="EX36" s="353"/>
      <c r="EY36" s="24"/>
      <c r="EZ36" s="353">
        <f>SUM(FA18:FE33)</f>
        <v>4</v>
      </c>
      <c r="FA36" s="353"/>
      <c r="FB36" s="353"/>
      <c r="FC36" s="353"/>
      <c r="FD36" s="353"/>
      <c r="FE36" s="354"/>
      <c r="FF36" s="355">
        <f>SUM(FF18:FI33)</f>
        <v>6</v>
      </c>
      <c r="FG36" s="353"/>
      <c r="FH36" s="353"/>
      <c r="FI36" s="353"/>
      <c r="FJ36" s="24"/>
      <c r="FK36" s="353">
        <f>SUM(FK18:FN33)</f>
        <v>0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mergeCells count="554">
    <mergeCell ref="A1:Q2"/>
    <mergeCell ref="R1:CG1"/>
    <mergeCell ref="CH1:FN1"/>
    <mergeCell ref="R2:CG2"/>
    <mergeCell ref="CH2:EU2"/>
    <mergeCell ref="EV2:FN2"/>
    <mergeCell ref="A3:I3"/>
    <mergeCell ref="J3:CG3"/>
    <mergeCell ref="CH3:CP3"/>
    <mergeCell ref="CQ3:FN3"/>
    <mergeCell ref="A4:I4"/>
    <mergeCell ref="J4:CG4"/>
    <mergeCell ref="CH4:CP4"/>
    <mergeCell ref="CQ4:FN4"/>
    <mergeCell ref="A5:CG5"/>
    <mergeCell ref="CH5:FN5"/>
    <mergeCell ref="A6:F12"/>
    <mergeCell ref="G6:AE6"/>
    <mergeCell ref="AF6:CA6"/>
    <mergeCell ref="CB6:CK6"/>
    <mergeCell ref="CL6:DJ6"/>
    <mergeCell ref="DK6:FE6"/>
    <mergeCell ref="FF6:FN6"/>
    <mergeCell ref="G7:K7"/>
    <mergeCell ref="L7:BK7"/>
    <mergeCell ref="BL7:BQ7"/>
    <mergeCell ref="BR7:CA7"/>
    <mergeCell ref="CB7:CF7"/>
    <mergeCell ref="CG7:CK7"/>
    <mergeCell ref="CL7:CP7"/>
    <mergeCell ref="CQ7:EP7"/>
    <mergeCell ref="EQ7:EV7"/>
    <mergeCell ref="EW7:FE7"/>
    <mergeCell ref="FF7:FJ7"/>
    <mergeCell ref="FK7:FN7"/>
    <mergeCell ref="GP7:GT7"/>
    <mergeCell ref="GV7:GZ7"/>
    <mergeCell ref="G8:K8"/>
    <mergeCell ref="L8:BK8"/>
    <mergeCell ref="BL8:BQ8"/>
    <mergeCell ref="BR8:CA8"/>
    <mergeCell ref="CB8:CF8"/>
    <mergeCell ref="CG8:CK8"/>
    <mergeCell ref="CL8:CP8"/>
    <mergeCell ref="CQ8:EP8"/>
    <mergeCell ref="EQ8:EV8"/>
    <mergeCell ref="EW8:FE8"/>
    <mergeCell ref="FF8:FJ8"/>
    <mergeCell ref="FK8:FN8"/>
    <mergeCell ref="GP8:GQ8"/>
    <mergeCell ref="GR8:GS8"/>
    <mergeCell ref="GT8:GT9"/>
    <mergeCell ref="GV8:GW8"/>
    <mergeCell ref="GX8:GY8"/>
    <mergeCell ref="GZ8:GZ9"/>
    <mergeCell ref="G9:K9"/>
    <mergeCell ref="L9:BK9"/>
    <mergeCell ref="BL9:BQ9"/>
    <mergeCell ref="BR9:CA9"/>
    <mergeCell ref="CB9:CF9"/>
    <mergeCell ref="CG9:CK9"/>
    <mergeCell ref="CL9:CP9"/>
    <mergeCell ref="CQ9:EP9"/>
    <mergeCell ref="EQ9:EV9"/>
    <mergeCell ref="EW9:FE9"/>
    <mergeCell ref="FF9:FJ9"/>
    <mergeCell ref="FK9:FN9"/>
    <mergeCell ref="G10:K10"/>
    <mergeCell ref="L10:BK10"/>
    <mergeCell ref="BL10:BQ10"/>
    <mergeCell ref="BR10:CA10"/>
    <mergeCell ref="CB10:CF10"/>
    <mergeCell ref="CG10:CK10"/>
    <mergeCell ref="CL10:CP10"/>
    <mergeCell ref="CQ10:EP10"/>
    <mergeCell ref="EQ10:EV10"/>
    <mergeCell ref="EW10:FE10"/>
    <mergeCell ref="FF10:FJ10"/>
    <mergeCell ref="FK10:FN10"/>
    <mergeCell ref="GT10:GT11"/>
    <mergeCell ref="GZ10:GZ11"/>
    <mergeCell ref="G11:K11"/>
    <mergeCell ref="L11:BK11"/>
    <mergeCell ref="BL11:BQ11"/>
    <mergeCell ref="BR11:CA11"/>
    <mergeCell ref="CB11:CF11"/>
    <mergeCell ref="CG11:CK11"/>
    <mergeCell ref="CL11:CP11"/>
    <mergeCell ref="CQ11:EP11"/>
    <mergeCell ref="EQ11:EV11"/>
    <mergeCell ref="EW11:FE11"/>
    <mergeCell ref="FF11:FJ11"/>
    <mergeCell ref="FK11:FN11"/>
    <mergeCell ref="G12:K12"/>
    <mergeCell ref="L12:BK12"/>
    <mergeCell ref="BL12:BQ12"/>
    <mergeCell ref="BR12:CA12"/>
    <mergeCell ref="CB12:CF12"/>
    <mergeCell ref="CG12:CK12"/>
    <mergeCell ref="CL12:CP12"/>
    <mergeCell ref="CQ12:EP12"/>
    <mergeCell ref="EQ12:EV12"/>
    <mergeCell ref="EW12:FE12"/>
    <mergeCell ref="FF12:FJ12"/>
    <mergeCell ref="FK12:FN12"/>
    <mergeCell ref="GT12:GT13"/>
    <mergeCell ref="FF13:FJ13"/>
    <mergeCell ref="FK13:FN13"/>
    <mergeCell ref="GZ12:GZ13"/>
    <mergeCell ref="A13:F15"/>
    <mergeCell ref="G13:K13"/>
    <mergeCell ref="L13:AR13"/>
    <mergeCell ref="AS13:CA13"/>
    <mergeCell ref="CB13:CF13"/>
    <mergeCell ref="CG13:CK13"/>
    <mergeCell ref="CL13:CP13"/>
    <mergeCell ref="CQ13:DW13"/>
    <mergeCell ref="DX13:FE13"/>
    <mergeCell ref="G14:K14"/>
    <mergeCell ref="L14:AR14"/>
    <mergeCell ref="AS14:CA14"/>
    <mergeCell ref="CB14:CF14"/>
    <mergeCell ref="CG14:CK14"/>
    <mergeCell ref="CL14:CP14"/>
    <mergeCell ref="CQ14:DW14"/>
    <mergeCell ref="DX14:FE14"/>
    <mergeCell ref="FF14:FJ14"/>
    <mergeCell ref="FK14:FN14"/>
    <mergeCell ref="GT14:GT15"/>
    <mergeCell ref="GZ14:GZ15"/>
    <mergeCell ref="FF15:FJ15"/>
    <mergeCell ref="FK15:FN15"/>
    <mergeCell ref="G15:K15"/>
    <mergeCell ref="L15:AR15"/>
    <mergeCell ref="AS15:CA15"/>
    <mergeCell ref="CB15:CF15"/>
    <mergeCell ref="CG15:CK15"/>
    <mergeCell ref="CL15:CP15"/>
    <mergeCell ref="CQ15:DW15"/>
    <mergeCell ref="DX15:FE15"/>
    <mergeCell ref="A16:E17"/>
    <mergeCell ref="F16:J17"/>
    <mergeCell ref="K16:O17"/>
    <mergeCell ref="P16:T17"/>
    <mergeCell ref="U16:Y17"/>
    <mergeCell ref="Z16:BW16"/>
    <mergeCell ref="BX16:DP16"/>
    <mergeCell ref="DQ16:FN16"/>
    <mergeCell ref="Z17:BK17"/>
    <mergeCell ref="BL17:CW17"/>
    <mergeCell ref="CX17:DG17"/>
    <mergeCell ref="DH17:DQ17"/>
    <mergeCell ref="DR17:EA17"/>
    <mergeCell ref="EB17:EK17"/>
    <mergeCell ref="GP16:GR16"/>
    <mergeCell ref="GS16:GT16"/>
    <mergeCell ref="GV16:GX16"/>
    <mergeCell ref="GY16:GZ16"/>
    <mergeCell ref="EL17:EU17"/>
    <mergeCell ref="EV17:FE17"/>
    <mergeCell ref="FF17:FN17"/>
    <mergeCell ref="FT17:FV17"/>
    <mergeCell ref="FW17:FY17"/>
    <mergeCell ref="FZ17:GB17"/>
    <mergeCell ref="GC17:GE17"/>
    <mergeCell ref="GF17:GH17"/>
    <mergeCell ref="GI17:GK17"/>
    <mergeCell ref="GL17:GN17"/>
    <mergeCell ref="A18:E18"/>
    <mergeCell ref="F18:J18"/>
    <mergeCell ref="K18:O18"/>
    <mergeCell ref="P18:T18"/>
    <mergeCell ref="U18:Y18"/>
    <mergeCell ref="Z18:BK18"/>
    <mergeCell ref="BL18:CW18"/>
    <mergeCell ref="CX18:DB18"/>
    <mergeCell ref="DC18:DG18"/>
    <mergeCell ref="DH18:DL18"/>
    <mergeCell ref="DM18:DQ18"/>
    <mergeCell ref="DR18:DV18"/>
    <mergeCell ref="DW18:EA18"/>
    <mergeCell ref="EB18:EF18"/>
    <mergeCell ref="EG18:EK18"/>
    <mergeCell ref="EL18:EP18"/>
    <mergeCell ref="EQ18:EU18"/>
    <mergeCell ref="EV18:EZ18"/>
    <mergeCell ref="FA18:FE18"/>
    <mergeCell ref="FF18:FI18"/>
    <mergeCell ref="FK18:FN18"/>
    <mergeCell ref="A19:E19"/>
    <mergeCell ref="F19:J19"/>
    <mergeCell ref="K19:O19"/>
    <mergeCell ref="P19:T19"/>
    <mergeCell ref="U19:Y19"/>
    <mergeCell ref="Z19:BK19"/>
    <mergeCell ref="BL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I19"/>
    <mergeCell ref="FK19:FN19"/>
    <mergeCell ref="A20:E20"/>
    <mergeCell ref="F20:J20"/>
    <mergeCell ref="K20:O20"/>
    <mergeCell ref="P20:T20"/>
    <mergeCell ref="U20:Y20"/>
    <mergeCell ref="Z20:BK20"/>
    <mergeCell ref="BL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I20"/>
    <mergeCell ref="FK20:FN20"/>
    <mergeCell ref="A21:E21"/>
    <mergeCell ref="F21:J21"/>
    <mergeCell ref="K21:O21"/>
    <mergeCell ref="P21:T21"/>
    <mergeCell ref="U21:Y21"/>
    <mergeCell ref="Z21:BK21"/>
    <mergeCell ref="BL21:CW21"/>
    <mergeCell ref="CX21:DB21"/>
    <mergeCell ref="DC21:DG21"/>
    <mergeCell ref="DH21:DL21"/>
    <mergeCell ref="DM21:DQ21"/>
    <mergeCell ref="DR21:DV21"/>
    <mergeCell ref="DW21:EA21"/>
    <mergeCell ref="EB21:EF21"/>
    <mergeCell ref="EG21:EK21"/>
    <mergeCell ref="EL21:EP21"/>
    <mergeCell ref="EQ21:EU21"/>
    <mergeCell ref="EV21:EZ21"/>
    <mergeCell ref="FA21:FE21"/>
    <mergeCell ref="FF21:FI21"/>
    <mergeCell ref="FK21:FN21"/>
    <mergeCell ref="A22:E22"/>
    <mergeCell ref="F22:J22"/>
    <mergeCell ref="K22:O22"/>
    <mergeCell ref="P22:T22"/>
    <mergeCell ref="U22:Y22"/>
    <mergeCell ref="Z22:BK22"/>
    <mergeCell ref="BL22:CW22"/>
    <mergeCell ref="CX22:DB22"/>
    <mergeCell ref="DC22:DG22"/>
    <mergeCell ref="DH22:DL22"/>
    <mergeCell ref="DM22:DQ22"/>
    <mergeCell ref="DR22:DV22"/>
    <mergeCell ref="DW22:EA22"/>
    <mergeCell ref="EB22:EF22"/>
    <mergeCell ref="EG22:EK22"/>
    <mergeCell ref="EL22:EP22"/>
    <mergeCell ref="EQ22:EU22"/>
    <mergeCell ref="EV22:EZ22"/>
    <mergeCell ref="FA22:FE22"/>
    <mergeCell ref="FF22:FI22"/>
    <mergeCell ref="FK22:FN22"/>
    <mergeCell ref="A23:E23"/>
    <mergeCell ref="F23:J23"/>
    <mergeCell ref="K23:O23"/>
    <mergeCell ref="P23:T23"/>
    <mergeCell ref="U23:Y23"/>
    <mergeCell ref="Z23:BK23"/>
    <mergeCell ref="BL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I23"/>
    <mergeCell ref="FK23:FN23"/>
    <mergeCell ref="A24:E24"/>
    <mergeCell ref="F24:J24"/>
    <mergeCell ref="K24:O24"/>
    <mergeCell ref="P24:T24"/>
    <mergeCell ref="U24:Y24"/>
    <mergeCell ref="Z24:BK24"/>
    <mergeCell ref="BL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I24"/>
    <mergeCell ref="FK24:FN24"/>
    <mergeCell ref="A25:E25"/>
    <mergeCell ref="F25:J25"/>
    <mergeCell ref="K25:O25"/>
    <mergeCell ref="P25:T25"/>
    <mergeCell ref="U25:Y25"/>
    <mergeCell ref="Z25:BK25"/>
    <mergeCell ref="BL25:CW25"/>
    <mergeCell ref="CX25:DB25"/>
    <mergeCell ref="DC25:DG25"/>
    <mergeCell ref="DH25:DL25"/>
    <mergeCell ref="DM25:DQ25"/>
    <mergeCell ref="DR25:DV25"/>
    <mergeCell ref="DW25:EA25"/>
    <mergeCell ref="EB25:EF25"/>
    <mergeCell ref="EG25:EK25"/>
    <mergeCell ref="EL25:EP25"/>
    <mergeCell ref="EQ25:EU25"/>
    <mergeCell ref="EV25:EZ25"/>
    <mergeCell ref="FA25:FE25"/>
    <mergeCell ref="FF25:FI25"/>
    <mergeCell ref="FK25:FN25"/>
    <mergeCell ref="A26:E26"/>
    <mergeCell ref="F26:J26"/>
    <mergeCell ref="K26:O26"/>
    <mergeCell ref="P26:T26"/>
    <mergeCell ref="U26:Y26"/>
    <mergeCell ref="Z26:BK26"/>
    <mergeCell ref="BL26:CW26"/>
    <mergeCell ref="CX26:DB26"/>
    <mergeCell ref="DC26:DG26"/>
    <mergeCell ref="DH26:DL26"/>
    <mergeCell ref="DM26:DQ26"/>
    <mergeCell ref="DR26:DV26"/>
    <mergeCell ref="DW26:EA26"/>
    <mergeCell ref="EB26:EF26"/>
    <mergeCell ref="EG26:EK26"/>
    <mergeCell ref="EL26:EP26"/>
    <mergeCell ref="EQ26:EU26"/>
    <mergeCell ref="EV26:EZ26"/>
    <mergeCell ref="FA26:FE26"/>
    <mergeCell ref="FF26:FI26"/>
    <mergeCell ref="FK26:FN26"/>
    <mergeCell ref="A27:E27"/>
    <mergeCell ref="F27:J27"/>
    <mergeCell ref="K27:O27"/>
    <mergeCell ref="P27:T27"/>
    <mergeCell ref="U27:Y27"/>
    <mergeCell ref="Z27:BK27"/>
    <mergeCell ref="BL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I27"/>
    <mergeCell ref="FK27:FN27"/>
    <mergeCell ref="A28:E28"/>
    <mergeCell ref="F28:J28"/>
    <mergeCell ref="K28:O28"/>
    <mergeCell ref="P28:T28"/>
    <mergeCell ref="U28:Y28"/>
    <mergeCell ref="Z28:BK28"/>
    <mergeCell ref="BL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I28"/>
    <mergeCell ref="FK28:FN28"/>
    <mergeCell ref="A29:E29"/>
    <mergeCell ref="F29:J29"/>
    <mergeCell ref="K29:O29"/>
    <mergeCell ref="P29:T29"/>
    <mergeCell ref="U29:Y29"/>
    <mergeCell ref="Z29:BK29"/>
    <mergeCell ref="BL29:CW29"/>
    <mergeCell ref="CX29:DB29"/>
    <mergeCell ref="DC29:DG29"/>
    <mergeCell ref="DH29:DL29"/>
    <mergeCell ref="DM29:DQ29"/>
    <mergeCell ref="DR29:DV29"/>
    <mergeCell ref="DW29:EA29"/>
    <mergeCell ref="EB29:EF29"/>
    <mergeCell ref="EG29:EK29"/>
    <mergeCell ref="EL29:EP29"/>
    <mergeCell ref="EQ29:EU29"/>
    <mergeCell ref="EV29:EZ29"/>
    <mergeCell ref="FA29:FE29"/>
    <mergeCell ref="FF29:FI29"/>
    <mergeCell ref="FK29:FN29"/>
    <mergeCell ref="A30:E30"/>
    <mergeCell ref="F30:J30"/>
    <mergeCell ref="K30:O30"/>
    <mergeCell ref="P30:T30"/>
    <mergeCell ref="U30:Y30"/>
    <mergeCell ref="Z30:BK30"/>
    <mergeCell ref="BL30:CW30"/>
    <mergeCell ref="CX30:DB30"/>
    <mergeCell ref="DC30:DG30"/>
    <mergeCell ref="DH30:DL30"/>
    <mergeCell ref="DM30:DQ30"/>
    <mergeCell ref="DR30:DV30"/>
    <mergeCell ref="DW30:EA30"/>
    <mergeCell ref="EB30:EF30"/>
    <mergeCell ref="EG30:EK30"/>
    <mergeCell ref="EL30:EP30"/>
    <mergeCell ref="EQ30:EU30"/>
    <mergeCell ref="EV30:EZ30"/>
    <mergeCell ref="FA30:FE30"/>
    <mergeCell ref="FF30:FI30"/>
    <mergeCell ref="FK30:FN30"/>
    <mergeCell ref="A31:E31"/>
    <mergeCell ref="F31:J31"/>
    <mergeCell ref="K31:O31"/>
    <mergeCell ref="P31:T31"/>
    <mergeCell ref="U31:Y31"/>
    <mergeCell ref="Z31:BK31"/>
    <mergeCell ref="BL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I31"/>
    <mergeCell ref="FK31:FN31"/>
    <mergeCell ref="A32:E32"/>
    <mergeCell ref="F32:J32"/>
    <mergeCell ref="K32:O32"/>
    <mergeCell ref="P32:T32"/>
    <mergeCell ref="U32:Y32"/>
    <mergeCell ref="Z32:BK32"/>
    <mergeCell ref="BL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I32"/>
    <mergeCell ref="FK32:FN32"/>
    <mergeCell ref="A33:E33"/>
    <mergeCell ref="F33:J33"/>
    <mergeCell ref="K33:O33"/>
    <mergeCell ref="P33:T33"/>
    <mergeCell ref="U33:Y33"/>
    <mergeCell ref="Z33:BK33"/>
    <mergeCell ref="BL33:CW33"/>
    <mergeCell ref="CX33:DB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EQ33:EU33"/>
    <mergeCell ref="EV33:EZ33"/>
    <mergeCell ref="FA33:FE33"/>
    <mergeCell ref="FF33:FI33"/>
    <mergeCell ref="FK33:FN33"/>
    <mergeCell ref="A34:Y34"/>
    <mergeCell ref="Z34:AH34"/>
    <mergeCell ref="AI34:ER35"/>
    <mergeCell ref="ES34:FE35"/>
    <mergeCell ref="GK34:GK35"/>
    <mergeCell ref="GL34:GL35"/>
    <mergeCell ref="FF34:FN35"/>
    <mergeCell ref="FR34:FR35"/>
    <mergeCell ref="FS34:FS35"/>
    <mergeCell ref="FT34:GH35"/>
    <mergeCell ref="GM34:GM35"/>
    <mergeCell ref="GN34:GN35"/>
    <mergeCell ref="A35:E35"/>
    <mergeCell ref="F35:J35"/>
    <mergeCell ref="K35:O35"/>
    <mergeCell ref="P35:T35"/>
    <mergeCell ref="U35:Y35"/>
    <mergeCell ref="Z35:AH35"/>
    <mergeCell ref="GI34:GI35"/>
    <mergeCell ref="GJ34:GJ35"/>
    <mergeCell ref="A36:AM36"/>
    <mergeCell ref="AN36:DU36"/>
    <mergeCell ref="DV36:ER36"/>
    <mergeCell ref="ES36:EX36"/>
    <mergeCell ref="EZ36:FE36"/>
    <mergeCell ref="FF36:FI36"/>
    <mergeCell ref="FK36:FN36"/>
    <mergeCell ref="B37:EC42"/>
    <mergeCell ref="ED37:FN38"/>
    <mergeCell ref="ED39:EE45"/>
    <mergeCell ref="EF39:EY40"/>
    <mergeCell ref="EZ39:FG42"/>
    <mergeCell ref="FH39:FN42"/>
    <mergeCell ref="EF41:EY42"/>
    <mergeCell ref="EB43:EC45"/>
    <mergeCell ref="EF43:ER43"/>
    <mergeCell ref="A43:A45"/>
    <mergeCell ref="B43:AO44"/>
    <mergeCell ref="AP43:AT45"/>
    <mergeCell ref="AU43:CH44"/>
    <mergeCell ref="A46:FN46"/>
    <mergeCell ref="ES43:FJ43"/>
    <mergeCell ref="FK43:FN45"/>
    <mergeCell ref="EF44:FJ44"/>
    <mergeCell ref="B45:AO45"/>
    <mergeCell ref="AU45:CH45"/>
    <mergeCell ref="CN45:EA45"/>
    <mergeCell ref="EF45:FJ45"/>
    <mergeCell ref="CI43:CM45"/>
    <mergeCell ref="CN43:EA44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workbookViewId="0" topLeftCell="A1">
      <selection activeCell="AF6" sqref="AF6:CA6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107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109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116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1</v>
      </c>
      <c r="CC7" s="216"/>
      <c r="CD7" s="216"/>
      <c r="CE7" s="216"/>
      <c r="CF7" s="216"/>
      <c r="CG7" s="216">
        <f>FK20+FK24</f>
        <v>1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131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2</v>
      </c>
      <c r="FG7" s="216"/>
      <c r="FH7" s="216"/>
      <c r="FI7" s="216"/>
      <c r="FJ7" s="216"/>
      <c r="FK7" s="216">
        <f>FF21+FF24</f>
        <v>0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149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1</v>
      </c>
      <c r="CC8" s="216"/>
      <c r="CD8" s="216"/>
      <c r="CE8" s="216"/>
      <c r="CF8" s="216"/>
      <c r="CG8" s="216">
        <f>FK21+FK25</f>
        <v>1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132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0</v>
      </c>
      <c r="FG8" s="216"/>
      <c r="FH8" s="216"/>
      <c r="FI8" s="216"/>
      <c r="FJ8" s="216"/>
      <c r="FK8" s="216">
        <f>FF20+FF25</f>
        <v>2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117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0</v>
      </c>
      <c r="CC9" s="216"/>
      <c r="CD9" s="216"/>
      <c r="CE9" s="216"/>
      <c r="CF9" s="216"/>
      <c r="CG9" s="216">
        <f>FK22+FK26</f>
        <v>2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133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2</v>
      </c>
      <c r="FG9" s="216"/>
      <c r="FH9" s="216"/>
      <c r="FI9" s="216"/>
      <c r="FJ9" s="216"/>
      <c r="FK9" s="216">
        <f>FF23+FF26</f>
        <v>0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118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0</v>
      </c>
      <c r="CC10" s="216"/>
      <c r="CD10" s="216"/>
      <c r="CE10" s="216"/>
      <c r="CF10" s="216"/>
      <c r="CG10" s="216">
        <f>FK23+FK27</f>
        <v>1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134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1</v>
      </c>
      <c r="FG10" s="216"/>
      <c r="FH10" s="216"/>
      <c r="FI10" s="216"/>
      <c r="FJ10" s="216"/>
      <c r="FK10" s="216">
        <f>FF22+FF27</f>
        <v>0</v>
      </c>
      <c r="FL10" s="216"/>
      <c r="FM10" s="216"/>
      <c r="FN10" s="217"/>
      <c r="GP10" s="9">
        <v>1</v>
      </c>
      <c r="GQ10" s="10" t="str">
        <f aca="true" t="shared" si="0" ref="GQ10:GQ15">L7</f>
        <v>Dierolf</v>
      </c>
      <c r="GR10" s="11" t="str">
        <f>L13</f>
        <v>Kerbel</v>
      </c>
      <c r="GS10" s="12">
        <f aca="true" t="shared" si="1" ref="GS10:GS15">IF(GR10=$GQ$10,$GP$10,IF(GR10=$GQ$11,$GP$11,IF(GR10=$GQ$12,$GP$12,IF(GR10=$GQ$13,$GP$13,IF(GR10=$GQ$14,$GP$14,IF(GR10=$GQ$15,$GP$15,"Fehler"))))))</f>
        <v>3</v>
      </c>
      <c r="GT10" s="370">
        <f>SUM(GS10:GS11)</f>
        <v>7</v>
      </c>
      <c r="GV10" s="9">
        <v>1</v>
      </c>
      <c r="GW10" s="10" t="str">
        <f aca="true" t="shared" si="2" ref="GW10:GW15">CQ7</f>
        <v>Spieß</v>
      </c>
      <c r="GX10" s="11" t="str">
        <f>CQ13</f>
        <v>Spieß</v>
      </c>
      <c r="GY10" s="12">
        <f aca="true" t="shared" si="3" ref="GY10:GY15">IF(GX10=$GW$10,$GV$10,IF(GX10=$GW$11,$GV$11,IF(GX10=$GW$12,$GV$12,IF(GX10=$GW$13,$GV$13,IF(GX10=$GW$14,$GV$14,IF(GX10=$GW$15,$GV$15,"Fehler"))))))</f>
        <v>1</v>
      </c>
      <c r="GZ10" s="370">
        <f>SUM(GY10:GY11)</f>
        <v>5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Zeqiraj</v>
      </c>
      <c r="GR11" s="13" t="str">
        <f>AS13</f>
        <v>Friedrich</v>
      </c>
      <c r="GS11" s="14">
        <f t="shared" si="1"/>
        <v>4</v>
      </c>
      <c r="GT11" s="371"/>
      <c r="GV11" s="9">
        <v>2</v>
      </c>
      <c r="GW11" s="10" t="str">
        <f t="shared" si="2"/>
        <v>Eisenmann</v>
      </c>
      <c r="GX11" s="13" t="str">
        <f>DX13</f>
        <v>Frank</v>
      </c>
      <c r="GY11" s="14">
        <f t="shared" si="3"/>
        <v>4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Kerbel</v>
      </c>
      <c r="GR12" s="11" t="str">
        <f>L14</f>
        <v>Dierolf</v>
      </c>
      <c r="GS12" s="12">
        <f t="shared" si="1"/>
        <v>1</v>
      </c>
      <c r="GT12" s="370">
        <f>SUM(GS12:GS13)</f>
        <v>3</v>
      </c>
      <c r="GV12" s="9">
        <v>3</v>
      </c>
      <c r="GW12" s="10" t="str">
        <f t="shared" si="2"/>
        <v>Valentin</v>
      </c>
      <c r="GX12" s="11" t="str">
        <f>CQ14</f>
        <v>Eisenmann</v>
      </c>
      <c r="GY12" s="12">
        <f t="shared" si="3"/>
        <v>2</v>
      </c>
      <c r="GZ12" s="370">
        <f>SUM(GY12:GY13)</f>
        <v>5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117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118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1</v>
      </c>
      <c r="CC13" s="268"/>
      <c r="CD13" s="268"/>
      <c r="CE13" s="268"/>
      <c r="CF13" s="268"/>
      <c r="CG13" s="268">
        <f>FK18</f>
        <v>0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131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134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0</v>
      </c>
      <c r="FG13" s="268"/>
      <c r="FH13" s="268"/>
      <c r="FI13" s="268"/>
      <c r="FJ13" s="268"/>
      <c r="FK13" s="268">
        <f>FF18</f>
        <v>1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Friedrich</v>
      </c>
      <c r="GR13" s="13" t="str">
        <f>AS14</f>
        <v>Zeqiraj</v>
      </c>
      <c r="GS13" s="14">
        <f t="shared" si="1"/>
        <v>2</v>
      </c>
      <c r="GT13" s="371"/>
      <c r="GU13" s="39"/>
      <c r="GV13" s="9">
        <v>4</v>
      </c>
      <c r="GW13" s="10" t="str">
        <f t="shared" si="2"/>
        <v>Frank</v>
      </c>
      <c r="GX13" s="13" t="str">
        <f>DX14</f>
        <v>Valentin</v>
      </c>
      <c r="GY13" s="14">
        <f t="shared" si="3"/>
        <v>3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116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149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0</v>
      </c>
      <c r="CC14" s="216"/>
      <c r="CD14" s="216"/>
      <c r="CE14" s="216"/>
      <c r="CF14" s="216"/>
      <c r="CG14" s="216">
        <f>FK19</f>
        <v>1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132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133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1</v>
      </c>
      <c r="FG14" s="216"/>
      <c r="FH14" s="216"/>
      <c r="FI14" s="216"/>
      <c r="FJ14" s="216"/>
      <c r="FK14" s="216">
        <f>FF19</f>
        <v>0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Kerbel / Friedrich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Spieß / Frank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11</v>
      </c>
      <c r="CY18" s="297"/>
      <c r="CZ18" s="297"/>
      <c r="DA18" s="297"/>
      <c r="DB18" s="297"/>
      <c r="DC18" s="297">
        <v>6</v>
      </c>
      <c r="DD18" s="297"/>
      <c r="DE18" s="297"/>
      <c r="DF18" s="297"/>
      <c r="DG18" s="298"/>
      <c r="DH18" s="296">
        <v>9</v>
      </c>
      <c r="DI18" s="297"/>
      <c r="DJ18" s="297"/>
      <c r="DK18" s="297"/>
      <c r="DL18" s="297"/>
      <c r="DM18" s="297">
        <v>11</v>
      </c>
      <c r="DN18" s="297"/>
      <c r="DO18" s="297"/>
      <c r="DP18" s="297"/>
      <c r="DQ18" s="298"/>
      <c r="DR18" s="296">
        <v>11</v>
      </c>
      <c r="DS18" s="297"/>
      <c r="DT18" s="297"/>
      <c r="DU18" s="297"/>
      <c r="DV18" s="297"/>
      <c r="DW18" s="297">
        <v>5</v>
      </c>
      <c r="DX18" s="297"/>
      <c r="DY18" s="297"/>
      <c r="DZ18" s="297"/>
      <c r="EA18" s="298"/>
      <c r="EB18" s="296">
        <v>11</v>
      </c>
      <c r="EC18" s="297"/>
      <c r="ED18" s="297"/>
      <c r="EE18" s="297"/>
      <c r="EF18" s="297"/>
      <c r="EG18" s="297">
        <v>1</v>
      </c>
      <c r="EH18" s="297"/>
      <c r="EI18" s="297"/>
      <c r="EJ18" s="297"/>
      <c r="EK18" s="298"/>
      <c r="EL18" s="296"/>
      <c r="EM18" s="297"/>
      <c r="EN18" s="297"/>
      <c r="EO18" s="297"/>
      <c r="EP18" s="297"/>
      <c r="EQ18" s="297"/>
      <c r="ER18" s="297"/>
      <c r="ES18" s="297"/>
      <c r="ET18" s="297"/>
      <c r="EU18" s="298"/>
      <c r="EV18" s="301">
        <f aca="true" t="shared" si="5" ref="EV18:EV33">IF(CX18+DC18&gt;0,GI18,"")</f>
        <v>3</v>
      </c>
      <c r="EW18" s="302"/>
      <c r="EX18" s="302"/>
      <c r="EY18" s="302"/>
      <c r="EZ18" s="303"/>
      <c r="FA18" s="304">
        <f aca="true" t="shared" si="6" ref="FA18:FA33">IF(CX18+DC18&gt;0,GK18,"")</f>
        <v>1</v>
      </c>
      <c r="FB18" s="302"/>
      <c r="FC18" s="302"/>
      <c r="FD18" s="302"/>
      <c r="FE18" s="305"/>
      <c r="FF18" s="345">
        <f aca="true" t="shared" si="7" ref="FF18:FF27">GL18</f>
        <v>1</v>
      </c>
      <c r="FG18" s="346"/>
      <c r="FH18" s="346"/>
      <c r="FI18" s="346"/>
      <c r="FJ18" s="26"/>
      <c r="FK18" s="346">
        <f aca="true" t="shared" si="8" ref="FK18:FK27">GN18</f>
        <v>0</v>
      </c>
      <c r="FL18" s="346"/>
      <c r="FM18" s="346"/>
      <c r="FN18" s="347"/>
      <c r="FR18" s="36" t="str">
        <f t="shared" si="4"/>
        <v>Kerbel / Friedrich</v>
      </c>
      <c r="FS18" s="36" t="str">
        <f>BL18</f>
        <v>Spieß / Frank</v>
      </c>
      <c r="FT18" s="33">
        <f aca="true" t="shared" si="9" ref="FT18:FT33">IF(CX18&gt;=11,IF(CX18-DC18&gt;1,1,0),0)</f>
        <v>1</v>
      </c>
      <c r="FU18" s="23" t="s">
        <v>4</v>
      </c>
      <c r="FV18" s="4">
        <f aca="true" t="shared" si="10" ref="FV18:FV33">IF(DC18&gt;=11,IF(DC18-CX18&gt;1,1,0),0)</f>
        <v>0</v>
      </c>
      <c r="FW18" s="3">
        <f aca="true" t="shared" si="11" ref="FW18:FW33">IF(DH18&gt;=11,IF(DH18-DM18&gt;1,1,0),0)</f>
        <v>0</v>
      </c>
      <c r="FX18" s="23" t="s">
        <v>4</v>
      </c>
      <c r="FY18" s="4">
        <f aca="true" t="shared" si="12" ref="FY18:FY33">IF(DM18&gt;=11,IF(DM18-DH18&gt;1,1,0),0)</f>
        <v>1</v>
      </c>
      <c r="FZ18" s="3">
        <f aca="true" t="shared" si="13" ref="FZ18:FZ33">IF(DR18&gt;=11,IF(DR18-DW18&gt;1,1,0),0)</f>
        <v>1</v>
      </c>
      <c r="GA18" s="23" t="s">
        <v>4</v>
      </c>
      <c r="GB18" s="4">
        <f aca="true" t="shared" si="14" ref="GB18:GB33">IF(DW18&gt;=11,IF(DW18-DR18&gt;1,1,0),0)</f>
        <v>0</v>
      </c>
      <c r="GC18" s="3">
        <f aca="true" t="shared" si="15" ref="GC18:GC33">IF(EB18&gt;=11,IF(EB18-EG18&gt;1,1,0),0)</f>
        <v>1</v>
      </c>
      <c r="GD18" s="23" t="s">
        <v>4</v>
      </c>
      <c r="GE18" s="4">
        <f aca="true" t="shared" si="16" ref="GE18:GE33">IF(EG18&gt;=11,IF(EG18-EB18&gt;1,1,0),0)</f>
        <v>0</v>
      </c>
      <c r="GF18" s="3">
        <f aca="true" t="shared" si="17" ref="GF18:GF33">IF(EL18&gt;=11,IF(EL18-EQ18&gt;1,1,0),0)</f>
        <v>0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3</v>
      </c>
      <c r="GJ18" s="23" t="s">
        <v>4</v>
      </c>
      <c r="GK18" s="4">
        <f aca="true" t="shared" si="20" ref="GK18:GK33">FV18+FY18+GB18+GE18+GH18</f>
        <v>1</v>
      </c>
      <c r="GL18" s="3">
        <f aca="true" t="shared" si="21" ref="GL18:GL33">IF(IF(GI18+GK18&gt;=3,GI18&gt;=3,0),1,0)</f>
        <v>1</v>
      </c>
      <c r="GM18" s="23" t="s">
        <v>4</v>
      </c>
      <c r="GN18" s="4">
        <f aca="true" t="shared" si="22" ref="GN18:GN33">IF(IF(GI18+GK18&gt;=3,GK18&gt;=3,0),1,0)</f>
        <v>0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Dierolf / Zeqiraj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Eisenmann / Valentin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10</v>
      </c>
      <c r="CY19" s="297"/>
      <c r="CZ19" s="297"/>
      <c r="DA19" s="297"/>
      <c r="DB19" s="297"/>
      <c r="DC19" s="297">
        <v>12</v>
      </c>
      <c r="DD19" s="297"/>
      <c r="DE19" s="297"/>
      <c r="DF19" s="297"/>
      <c r="DG19" s="298"/>
      <c r="DH19" s="296">
        <v>7</v>
      </c>
      <c r="DI19" s="297"/>
      <c r="DJ19" s="297"/>
      <c r="DK19" s="297"/>
      <c r="DL19" s="297"/>
      <c r="DM19" s="297">
        <v>11</v>
      </c>
      <c r="DN19" s="297"/>
      <c r="DO19" s="297"/>
      <c r="DP19" s="297"/>
      <c r="DQ19" s="298"/>
      <c r="DR19" s="296">
        <v>7</v>
      </c>
      <c r="DS19" s="297"/>
      <c r="DT19" s="297"/>
      <c r="DU19" s="297"/>
      <c r="DV19" s="297"/>
      <c r="DW19" s="297">
        <v>11</v>
      </c>
      <c r="DX19" s="297"/>
      <c r="DY19" s="297"/>
      <c r="DZ19" s="297"/>
      <c r="EA19" s="298"/>
      <c r="EB19" s="296"/>
      <c r="EC19" s="297"/>
      <c r="ED19" s="297"/>
      <c r="EE19" s="297"/>
      <c r="EF19" s="297"/>
      <c r="EG19" s="297"/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0</v>
      </c>
      <c r="EW19" s="302"/>
      <c r="EX19" s="302"/>
      <c r="EY19" s="302"/>
      <c r="EZ19" s="303"/>
      <c r="FA19" s="304">
        <f t="shared" si="6"/>
        <v>3</v>
      </c>
      <c r="FB19" s="302"/>
      <c r="FC19" s="302"/>
      <c r="FD19" s="302"/>
      <c r="FE19" s="305"/>
      <c r="FF19" s="345">
        <f t="shared" si="7"/>
        <v>0</v>
      </c>
      <c r="FG19" s="346"/>
      <c r="FH19" s="346"/>
      <c r="FI19" s="346"/>
      <c r="FJ19" s="26"/>
      <c r="FK19" s="346">
        <f t="shared" si="8"/>
        <v>1</v>
      </c>
      <c r="FL19" s="346"/>
      <c r="FM19" s="346"/>
      <c r="FN19" s="347"/>
      <c r="FR19" s="36" t="str">
        <f t="shared" si="4"/>
        <v>Dierolf / Zeqiraj</v>
      </c>
      <c r="FS19" s="36" t="str">
        <f>BL19</f>
        <v>Eisenmann / Valentin</v>
      </c>
      <c r="FT19" s="33">
        <f t="shared" si="9"/>
        <v>0</v>
      </c>
      <c r="FU19" s="23" t="s">
        <v>4</v>
      </c>
      <c r="FV19" s="4">
        <f t="shared" si="10"/>
        <v>1</v>
      </c>
      <c r="FW19" s="3">
        <f t="shared" si="11"/>
        <v>0</v>
      </c>
      <c r="FX19" s="23" t="s">
        <v>4</v>
      </c>
      <c r="FY19" s="4">
        <f t="shared" si="12"/>
        <v>1</v>
      </c>
      <c r="FZ19" s="3">
        <f t="shared" si="13"/>
        <v>0</v>
      </c>
      <c r="GA19" s="23" t="s">
        <v>4</v>
      </c>
      <c r="GB19" s="4">
        <f t="shared" si="14"/>
        <v>1</v>
      </c>
      <c r="GC19" s="3">
        <f t="shared" si="15"/>
        <v>0</v>
      </c>
      <c r="GD19" s="23" t="s">
        <v>4</v>
      </c>
      <c r="GE19" s="4">
        <f t="shared" si="16"/>
        <v>0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0</v>
      </c>
      <c r="GJ19" s="23" t="s">
        <v>4</v>
      </c>
      <c r="GK19" s="4">
        <f t="shared" si="20"/>
        <v>3</v>
      </c>
      <c r="GL19" s="3">
        <f t="shared" si="21"/>
        <v>0</v>
      </c>
      <c r="GM19" s="23" t="s">
        <v>4</v>
      </c>
      <c r="GN19" s="4">
        <f t="shared" si="22"/>
        <v>1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Dierolf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Eisenmann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11</v>
      </c>
      <c r="CY20" s="297"/>
      <c r="CZ20" s="297"/>
      <c r="DA20" s="297"/>
      <c r="DB20" s="297"/>
      <c r="DC20" s="297">
        <v>5</v>
      </c>
      <c r="DD20" s="297"/>
      <c r="DE20" s="297"/>
      <c r="DF20" s="297"/>
      <c r="DG20" s="298"/>
      <c r="DH20" s="296">
        <v>11</v>
      </c>
      <c r="DI20" s="297"/>
      <c r="DJ20" s="297"/>
      <c r="DK20" s="297"/>
      <c r="DL20" s="297"/>
      <c r="DM20" s="297">
        <v>5</v>
      </c>
      <c r="DN20" s="297"/>
      <c r="DO20" s="297"/>
      <c r="DP20" s="297"/>
      <c r="DQ20" s="298"/>
      <c r="DR20" s="296">
        <v>9</v>
      </c>
      <c r="DS20" s="297"/>
      <c r="DT20" s="297"/>
      <c r="DU20" s="297"/>
      <c r="DV20" s="297"/>
      <c r="DW20" s="297">
        <v>11</v>
      </c>
      <c r="DX20" s="297"/>
      <c r="DY20" s="297"/>
      <c r="DZ20" s="297"/>
      <c r="EA20" s="298"/>
      <c r="EB20" s="296">
        <v>15</v>
      </c>
      <c r="EC20" s="297"/>
      <c r="ED20" s="297"/>
      <c r="EE20" s="297"/>
      <c r="EF20" s="297"/>
      <c r="EG20" s="297">
        <v>13</v>
      </c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3</v>
      </c>
      <c r="EW20" s="302"/>
      <c r="EX20" s="302"/>
      <c r="EY20" s="302"/>
      <c r="EZ20" s="303"/>
      <c r="FA20" s="304">
        <f t="shared" si="6"/>
        <v>1</v>
      </c>
      <c r="FB20" s="302"/>
      <c r="FC20" s="302"/>
      <c r="FD20" s="302"/>
      <c r="FE20" s="305"/>
      <c r="FF20" s="345">
        <f t="shared" si="7"/>
        <v>1</v>
      </c>
      <c r="FG20" s="346"/>
      <c r="FH20" s="346"/>
      <c r="FI20" s="346"/>
      <c r="FJ20" s="26"/>
      <c r="FK20" s="346">
        <f t="shared" si="8"/>
        <v>0</v>
      </c>
      <c r="FL20" s="346"/>
      <c r="FM20" s="346"/>
      <c r="FN20" s="347"/>
      <c r="FR20" s="36" t="str">
        <f t="shared" si="4"/>
        <v>Dierolf</v>
      </c>
      <c r="FS20" s="36" t="e">
        <f>#REF!</f>
        <v>#REF!</v>
      </c>
      <c r="FT20" s="33">
        <f t="shared" si="9"/>
        <v>1</v>
      </c>
      <c r="FU20" s="23" t="s">
        <v>4</v>
      </c>
      <c r="FV20" s="4">
        <f t="shared" si="10"/>
        <v>0</v>
      </c>
      <c r="FW20" s="3">
        <f t="shared" si="11"/>
        <v>1</v>
      </c>
      <c r="FX20" s="23" t="s">
        <v>4</v>
      </c>
      <c r="FY20" s="4">
        <f t="shared" si="12"/>
        <v>0</v>
      </c>
      <c r="FZ20" s="3">
        <f t="shared" si="13"/>
        <v>0</v>
      </c>
      <c r="GA20" s="23" t="s">
        <v>4</v>
      </c>
      <c r="GB20" s="4">
        <f t="shared" si="14"/>
        <v>1</v>
      </c>
      <c r="GC20" s="3">
        <f t="shared" si="15"/>
        <v>1</v>
      </c>
      <c r="GD20" s="23" t="s">
        <v>4</v>
      </c>
      <c r="GE20" s="4">
        <f t="shared" si="16"/>
        <v>0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3</v>
      </c>
      <c r="GJ20" s="23" t="s">
        <v>4</v>
      </c>
      <c r="GK20" s="4">
        <f t="shared" si="20"/>
        <v>1</v>
      </c>
      <c r="GL20" s="3">
        <f t="shared" si="21"/>
        <v>1</v>
      </c>
      <c r="GM20" s="23" t="s">
        <v>4</v>
      </c>
      <c r="GN20" s="4">
        <f t="shared" si="22"/>
        <v>0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Zeqiraj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Spieß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13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7</v>
      </c>
      <c r="DI21" s="297"/>
      <c r="DJ21" s="297"/>
      <c r="DK21" s="297"/>
      <c r="DL21" s="297"/>
      <c r="DM21" s="297">
        <v>11</v>
      </c>
      <c r="DN21" s="297"/>
      <c r="DO21" s="297"/>
      <c r="DP21" s="297"/>
      <c r="DQ21" s="298"/>
      <c r="DR21" s="296">
        <v>8</v>
      </c>
      <c r="DS21" s="297"/>
      <c r="DT21" s="297"/>
      <c r="DU21" s="297"/>
      <c r="DV21" s="297"/>
      <c r="DW21" s="297">
        <v>11</v>
      </c>
      <c r="DX21" s="297"/>
      <c r="DY21" s="297"/>
      <c r="DZ21" s="297"/>
      <c r="EA21" s="298"/>
      <c r="EB21" s="296">
        <v>8</v>
      </c>
      <c r="EC21" s="297"/>
      <c r="ED21" s="297"/>
      <c r="EE21" s="297"/>
      <c r="EF21" s="297"/>
      <c r="EG21" s="297">
        <v>11</v>
      </c>
      <c r="EH21" s="297"/>
      <c r="EI21" s="297"/>
      <c r="EJ21" s="297"/>
      <c r="EK21" s="298"/>
      <c r="EL21" s="296"/>
      <c r="EM21" s="297"/>
      <c r="EN21" s="297"/>
      <c r="EO21" s="297"/>
      <c r="EP21" s="297"/>
      <c r="EQ21" s="297"/>
      <c r="ER21" s="297"/>
      <c r="ES21" s="297"/>
      <c r="ET21" s="297"/>
      <c r="EU21" s="298"/>
      <c r="EV21" s="301">
        <f t="shared" si="5"/>
        <v>1</v>
      </c>
      <c r="EW21" s="302"/>
      <c r="EX21" s="302"/>
      <c r="EY21" s="302"/>
      <c r="EZ21" s="303"/>
      <c r="FA21" s="304">
        <f t="shared" si="6"/>
        <v>3</v>
      </c>
      <c r="FB21" s="302"/>
      <c r="FC21" s="302"/>
      <c r="FD21" s="302"/>
      <c r="FE21" s="305"/>
      <c r="FF21" s="345">
        <f t="shared" si="7"/>
        <v>0</v>
      </c>
      <c r="FG21" s="346"/>
      <c r="FH21" s="346"/>
      <c r="FI21" s="346"/>
      <c r="FJ21" s="26"/>
      <c r="FK21" s="346">
        <f t="shared" si="8"/>
        <v>1</v>
      </c>
      <c r="FL21" s="346"/>
      <c r="FM21" s="346"/>
      <c r="FN21" s="347"/>
      <c r="FR21" s="36" t="str">
        <f t="shared" si="4"/>
        <v>Zeqiraj</v>
      </c>
      <c r="FS21" s="36" t="str">
        <f>BL20</f>
        <v>Eisenmann</v>
      </c>
      <c r="FT21" s="33">
        <f t="shared" si="9"/>
        <v>1</v>
      </c>
      <c r="FU21" s="23" t="s">
        <v>4</v>
      </c>
      <c r="FV21" s="4">
        <f t="shared" si="10"/>
        <v>0</v>
      </c>
      <c r="FW21" s="3">
        <f t="shared" si="11"/>
        <v>0</v>
      </c>
      <c r="FX21" s="23" t="s">
        <v>4</v>
      </c>
      <c r="FY21" s="4">
        <f t="shared" si="12"/>
        <v>1</v>
      </c>
      <c r="FZ21" s="3">
        <f t="shared" si="13"/>
        <v>0</v>
      </c>
      <c r="GA21" s="23" t="s">
        <v>4</v>
      </c>
      <c r="GB21" s="4">
        <f t="shared" si="14"/>
        <v>1</v>
      </c>
      <c r="GC21" s="3">
        <f t="shared" si="15"/>
        <v>0</v>
      </c>
      <c r="GD21" s="23" t="s">
        <v>4</v>
      </c>
      <c r="GE21" s="4">
        <f t="shared" si="16"/>
        <v>1</v>
      </c>
      <c r="GF21" s="3">
        <f t="shared" si="17"/>
        <v>0</v>
      </c>
      <c r="GG21" s="23" t="s">
        <v>4</v>
      </c>
      <c r="GH21" s="4">
        <f t="shared" si="18"/>
        <v>0</v>
      </c>
      <c r="GI21" s="3">
        <f t="shared" si="19"/>
        <v>1</v>
      </c>
      <c r="GJ21" s="23" t="s">
        <v>4</v>
      </c>
      <c r="GK21" s="4">
        <f t="shared" si="20"/>
        <v>3</v>
      </c>
      <c r="GL21" s="3">
        <f t="shared" si="21"/>
        <v>0</v>
      </c>
      <c r="GM21" s="23" t="s">
        <v>4</v>
      </c>
      <c r="GN21" s="4">
        <f t="shared" si="22"/>
        <v>1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Kerbel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Frank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7</v>
      </c>
      <c r="CY22" s="297"/>
      <c r="CZ22" s="297"/>
      <c r="DA22" s="297"/>
      <c r="DB22" s="297"/>
      <c r="DC22" s="297">
        <v>11</v>
      </c>
      <c r="DD22" s="297"/>
      <c r="DE22" s="297"/>
      <c r="DF22" s="297"/>
      <c r="DG22" s="298"/>
      <c r="DH22" s="296">
        <v>4</v>
      </c>
      <c r="DI22" s="297"/>
      <c r="DJ22" s="297"/>
      <c r="DK22" s="297"/>
      <c r="DL22" s="297"/>
      <c r="DM22" s="297">
        <v>11</v>
      </c>
      <c r="DN22" s="297"/>
      <c r="DO22" s="297"/>
      <c r="DP22" s="297"/>
      <c r="DQ22" s="298"/>
      <c r="DR22" s="296">
        <v>12</v>
      </c>
      <c r="DS22" s="297"/>
      <c r="DT22" s="297"/>
      <c r="DU22" s="297"/>
      <c r="DV22" s="297"/>
      <c r="DW22" s="297">
        <v>10</v>
      </c>
      <c r="DX22" s="297"/>
      <c r="DY22" s="297"/>
      <c r="DZ22" s="297"/>
      <c r="EA22" s="298"/>
      <c r="EB22" s="296">
        <v>9</v>
      </c>
      <c r="EC22" s="297"/>
      <c r="ED22" s="297"/>
      <c r="EE22" s="297"/>
      <c r="EF22" s="297"/>
      <c r="EG22" s="297">
        <v>11</v>
      </c>
      <c r="EH22" s="297"/>
      <c r="EI22" s="297"/>
      <c r="EJ22" s="297"/>
      <c r="EK22" s="298"/>
      <c r="EL22" s="296"/>
      <c r="EM22" s="297"/>
      <c r="EN22" s="297"/>
      <c r="EO22" s="297"/>
      <c r="EP22" s="297"/>
      <c r="EQ22" s="297"/>
      <c r="ER22" s="297"/>
      <c r="ES22" s="297"/>
      <c r="ET22" s="297"/>
      <c r="EU22" s="298"/>
      <c r="EV22" s="301">
        <f t="shared" si="5"/>
        <v>1</v>
      </c>
      <c r="EW22" s="302"/>
      <c r="EX22" s="302"/>
      <c r="EY22" s="302"/>
      <c r="EZ22" s="303"/>
      <c r="FA22" s="304">
        <f t="shared" si="6"/>
        <v>3</v>
      </c>
      <c r="FB22" s="302"/>
      <c r="FC22" s="302"/>
      <c r="FD22" s="302"/>
      <c r="FE22" s="305"/>
      <c r="FF22" s="345">
        <f t="shared" si="7"/>
        <v>0</v>
      </c>
      <c r="FG22" s="346"/>
      <c r="FH22" s="346"/>
      <c r="FI22" s="346"/>
      <c r="FJ22" s="26"/>
      <c r="FK22" s="346">
        <f t="shared" si="8"/>
        <v>1</v>
      </c>
      <c r="FL22" s="346"/>
      <c r="FM22" s="346"/>
      <c r="FN22" s="347"/>
      <c r="FR22" s="36" t="str">
        <f t="shared" si="4"/>
        <v>Kerbel</v>
      </c>
      <c r="FS22" s="36" t="str">
        <f>BL21</f>
        <v>Spieß</v>
      </c>
      <c r="FT22" s="33">
        <f t="shared" si="9"/>
        <v>0</v>
      </c>
      <c r="FU22" s="23" t="s">
        <v>4</v>
      </c>
      <c r="FV22" s="4">
        <f t="shared" si="10"/>
        <v>1</v>
      </c>
      <c r="FW22" s="3">
        <f t="shared" si="11"/>
        <v>0</v>
      </c>
      <c r="FX22" s="23" t="s">
        <v>4</v>
      </c>
      <c r="FY22" s="4">
        <f t="shared" si="12"/>
        <v>1</v>
      </c>
      <c r="FZ22" s="3">
        <f t="shared" si="13"/>
        <v>1</v>
      </c>
      <c r="GA22" s="23" t="s">
        <v>4</v>
      </c>
      <c r="GB22" s="4">
        <f t="shared" si="14"/>
        <v>0</v>
      </c>
      <c r="GC22" s="3">
        <f t="shared" si="15"/>
        <v>0</v>
      </c>
      <c r="GD22" s="23" t="s">
        <v>4</v>
      </c>
      <c r="GE22" s="4">
        <f t="shared" si="16"/>
        <v>1</v>
      </c>
      <c r="GF22" s="3">
        <f t="shared" si="17"/>
        <v>0</v>
      </c>
      <c r="GG22" s="23" t="s">
        <v>4</v>
      </c>
      <c r="GH22" s="4">
        <f t="shared" si="18"/>
        <v>0</v>
      </c>
      <c r="GI22" s="3">
        <f t="shared" si="19"/>
        <v>1</v>
      </c>
      <c r="GJ22" s="23" t="s">
        <v>4</v>
      </c>
      <c r="GK22" s="4">
        <f t="shared" si="20"/>
        <v>3</v>
      </c>
      <c r="GL22" s="3">
        <f t="shared" si="21"/>
        <v>0</v>
      </c>
      <c r="GM22" s="23" t="s">
        <v>4</v>
      </c>
      <c r="GN22" s="4">
        <f t="shared" si="22"/>
        <v>1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Friedrich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Valentin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5</v>
      </c>
      <c r="CY23" s="297"/>
      <c r="CZ23" s="297"/>
      <c r="DA23" s="297"/>
      <c r="DB23" s="297"/>
      <c r="DC23" s="297">
        <v>11</v>
      </c>
      <c r="DD23" s="297"/>
      <c r="DE23" s="297"/>
      <c r="DF23" s="297"/>
      <c r="DG23" s="298"/>
      <c r="DH23" s="296">
        <v>8</v>
      </c>
      <c r="DI23" s="297"/>
      <c r="DJ23" s="297"/>
      <c r="DK23" s="297"/>
      <c r="DL23" s="297"/>
      <c r="DM23" s="297">
        <v>11</v>
      </c>
      <c r="DN23" s="297"/>
      <c r="DO23" s="297"/>
      <c r="DP23" s="297"/>
      <c r="DQ23" s="298"/>
      <c r="DR23" s="296">
        <v>4</v>
      </c>
      <c r="DS23" s="297"/>
      <c r="DT23" s="297"/>
      <c r="DU23" s="297"/>
      <c r="DV23" s="297"/>
      <c r="DW23" s="297">
        <v>11</v>
      </c>
      <c r="DX23" s="297"/>
      <c r="DY23" s="297"/>
      <c r="DZ23" s="297"/>
      <c r="EA23" s="298"/>
      <c r="EB23" s="296"/>
      <c r="EC23" s="297"/>
      <c r="ED23" s="297"/>
      <c r="EE23" s="297"/>
      <c r="EF23" s="297"/>
      <c r="EG23" s="297"/>
      <c r="EH23" s="297"/>
      <c r="EI23" s="297"/>
      <c r="EJ23" s="297"/>
      <c r="EK23" s="298"/>
      <c r="EL23" s="296"/>
      <c r="EM23" s="297"/>
      <c r="EN23" s="297"/>
      <c r="EO23" s="297"/>
      <c r="EP23" s="297"/>
      <c r="EQ23" s="297"/>
      <c r="ER23" s="297"/>
      <c r="ES23" s="297"/>
      <c r="ET23" s="297"/>
      <c r="EU23" s="298"/>
      <c r="EV23" s="301">
        <f t="shared" si="5"/>
        <v>0</v>
      </c>
      <c r="EW23" s="302"/>
      <c r="EX23" s="302"/>
      <c r="EY23" s="302"/>
      <c r="EZ23" s="303"/>
      <c r="FA23" s="304">
        <f t="shared" si="6"/>
        <v>3</v>
      </c>
      <c r="FB23" s="302"/>
      <c r="FC23" s="302"/>
      <c r="FD23" s="302"/>
      <c r="FE23" s="305"/>
      <c r="FF23" s="345">
        <f t="shared" si="7"/>
        <v>0</v>
      </c>
      <c r="FG23" s="346"/>
      <c r="FH23" s="346"/>
      <c r="FI23" s="346"/>
      <c r="FJ23" s="26"/>
      <c r="FK23" s="346">
        <f t="shared" si="8"/>
        <v>1</v>
      </c>
      <c r="FL23" s="346"/>
      <c r="FM23" s="346"/>
      <c r="FN23" s="347"/>
      <c r="FR23" s="36" t="str">
        <f t="shared" si="4"/>
        <v>Friedrich</v>
      </c>
      <c r="FS23" s="36" t="str">
        <f>BL22</f>
        <v>Frank</v>
      </c>
      <c r="FT23" s="33">
        <f t="shared" si="9"/>
        <v>0</v>
      </c>
      <c r="FU23" s="23" t="s">
        <v>4</v>
      </c>
      <c r="FV23" s="4">
        <f t="shared" si="10"/>
        <v>1</v>
      </c>
      <c r="FW23" s="3">
        <f t="shared" si="11"/>
        <v>0</v>
      </c>
      <c r="FX23" s="23" t="s">
        <v>4</v>
      </c>
      <c r="FY23" s="4">
        <f t="shared" si="12"/>
        <v>1</v>
      </c>
      <c r="FZ23" s="3">
        <f t="shared" si="13"/>
        <v>0</v>
      </c>
      <c r="GA23" s="23" t="s">
        <v>4</v>
      </c>
      <c r="GB23" s="4">
        <f t="shared" si="14"/>
        <v>1</v>
      </c>
      <c r="GC23" s="3">
        <f t="shared" si="15"/>
        <v>0</v>
      </c>
      <c r="GD23" s="23" t="s">
        <v>4</v>
      </c>
      <c r="GE23" s="4">
        <f t="shared" si="16"/>
        <v>0</v>
      </c>
      <c r="GF23" s="3">
        <f t="shared" si="17"/>
        <v>0</v>
      </c>
      <c r="GG23" s="23" t="s">
        <v>4</v>
      </c>
      <c r="GH23" s="4">
        <f t="shared" si="18"/>
        <v>0</v>
      </c>
      <c r="GI23" s="3">
        <f t="shared" si="19"/>
        <v>0</v>
      </c>
      <c r="GJ23" s="23" t="s">
        <v>4</v>
      </c>
      <c r="GK23" s="4">
        <f t="shared" si="20"/>
        <v>3</v>
      </c>
      <c r="GL23" s="3">
        <f t="shared" si="21"/>
        <v>0</v>
      </c>
      <c r="GM23" s="23" t="s">
        <v>4</v>
      </c>
      <c r="GN23" s="4">
        <f t="shared" si="22"/>
        <v>1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Dierolf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Spieß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>
        <v>2</v>
      </c>
      <c r="CY24" s="297"/>
      <c r="CZ24" s="297"/>
      <c r="DA24" s="297"/>
      <c r="DB24" s="297"/>
      <c r="DC24" s="297">
        <v>11</v>
      </c>
      <c r="DD24" s="297"/>
      <c r="DE24" s="297"/>
      <c r="DF24" s="297"/>
      <c r="DG24" s="298"/>
      <c r="DH24" s="296">
        <v>6</v>
      </c>
      <c r="DI24" s="297"/>
      <c r="DJ24" s="297"/>
      <c r="DK24" s="297"/>
      <c r="DL24" s="297"/>
      <c r="DM24" s="297">
        <v>11</v>
      </c>
      <c r="DN24" s="297"/>
      <c r="DO24" s="297"/>
      <c r="DP24" s="297"/>
      <c r="DQ24" s="298"/>
      <c r="DR24" s="296">
        <v>8</v>
      </c>
      <c r="DS24" s="297"/>
      <c r="DT24" s="297"/>
      <c r="DU24" s="297"/>
      <c r="DV24" s="297"/>
      <c r="DW24" s="297">
        <v>11</v>
      </c>
      <c r="DX24" s="297"/>
      <c r="DY24" s="297"/>
      <c r="DZ24" s="297"/>
      <c r="EA24" s="298"/>
      <c r="EB24" s="296"/>
      <c r="EC24" s="297"/>
      <c r="ED24" s="297"/>
      <c r="EE24" s="297"/>
      <c r="EF24" s="297"/>
      <c r="EG24" s="297"/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  <v>0</v>
      </c>
      <c r="EW24" s="302"/>
      <c r="EX24" s="302"/>
      <c r="EY24" s="302"/>
      <c r="EZ24" s="303"/>
      <c r="FA24" s="304">
        <f t="shared" si="6"/>
        <v>3</v>
      </c>
      <c r="FB24" s="302"/>
      <c r="FC24" s="302"/>
      <c r="FD24" s="302"/>
      <c r="FE24" s="305"/>
      <c r="FF24" s="345">
        <f t="shared" si="7"/>
        <v>0</v>
      </c>
      <c r="FG24" s="346"/>
      <c r="FH24" s="346"/>
      <c r="FI24" s="346"/>
      <c r="FJ24" s="26"/>
      <c r="FK24" s="346">
        <f t="shared" si="8"/>
        <v>1</v>
      </c>
      <c r="FL24" s="346"/>
      <c r="FM24" s="346"/>
      <c r="FN24" s="347"/>
      <c r="FR24" s="36" t="str">
        <f t="shared" si="4"/>
        <v>Dierolf</v>
      </c>
      <c r="FS24" s="36" t="str">
        <f>BL23</f>
        <v>Valentin</v>
      </c>
      <c r="FT24" s="33">
        <f t="shared" si="9"/>
        <v>0</v>
      </c>
      <c r="FU24" s="23" t="s">
        <v>4</v>
      </c>
      <c r="FV24" s="4">
        <f t="shared" si="10"/>
        <v>1</v>
      </c>
      <c r="FW24" s="3">
        <f t="shared" si="11"/>
        <v>0</v>
      </c>
      <c r="FX24" s="23" t="s">
        <v>4</v>
      </c>
      <c r="FY24" s="4">
        <f t="shared" si="12"/>
        <v>1</v>
      </c>
      <c r="FZ24" s="3">
        <f t="shared" si="13"/>
        <v>0</v>
      </c>
      <c r="GA24" s="23" t="s">
        <v>4</v>
      </c>
      <c r="GB24" s="4">
        <f t="shared" si="14"/>
        <v>1</v>
      </c>
      <c r="GC24" s="3">
        <f t="shared" si="15"/>
        <v>0</v>
      </c>
      <c r="GD24" s="23" t="s">
        <v>4</v>
      </c>
      <c r="GE24" s="4">
        <f t="shared" si="16"/>
        <v>0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0</v>
      </c>
      <c r="GJ24" s="23" t="s">
        <v>4</v>
      </c>
      <c r="GK24" s="4">
        <f t="shared" si="20"/>
        <v>3</v>
      </c>
      <c r="GL24" s="3">
        <f t="shared" si="21"/>
        <v>0</v>
      </c>
      <c r="GM24" s="23" t="s">
        <v>4</v>
      </c>
      <c r="GN24" s="4">
        <f t="shared" si="22"/>
        <v>1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Zeqiraj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Eisenmann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>
        <v>11</v>
      </c>
      <c r="CY25" s="297"/>
      <c r="CZ25" s="297"/>
      <c r="DA25" s="297"/>
      <c r="DB25" s="297"/>
      <c r="DC25" s="297">
        <v>4</v>
      </c>
      <c r="DD25" s="297"/>
      <c r="DE25" s="297"/>
      <c r="DF25" s="297"/>
      <c r="DG25" s="298"/>
      <c r="DH25" s="296">
        <v>8</v>
      </c>
      <c r="DI25" s="297"/>
      <c r="DJ25" s="297"/>
      <c r="DK25" s="297"/>
      <c r="DL25" s="297"/>
      <c r="DM25" s="297">
        <v>11</v>
      </c>
      <c r="DN25" s="297"/>
      <c r="DO25" s="297"/>
      <c r="DP25" s="297"/>
      <c r="DQ25" s="298"/>
      <c r="DR25" s="296">
        <v>11</v>
      </c>
      <c r="DS25" s="297"/>
      <c r="DT25" s="297"/>
      <c r="DU25" s="297"/>
      <c r="DV25" s="297"/>
      <c r="DW25" s="297">
        <v>9</v>
      </c>
      <c r="DX25" s="297"/>
      <c r="DY25" s="297"/>
      <c r="DZ25" s="297"/>
      <c r="EA25" s="298"/>
      <c r="EB25" s="296">
        <v>11</v>
      </c>
      <c r="EC25" s="297"/>
      <c r="ED25" s="297"/>
      <c r="EE25" s="297"/>
      <c r="EF25" s="297"/>
      <c r="EG25" s="297">
        <v>6</v>
      </c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  <v>3</v>
      </c>
      <c r="EW25" s="302"/>
      <c r="EX25" s="302"/>
      <c r="EY25" s="302"/>
      <c r="EZ25" s="303"/>
      <c r="FA25" s="304">
        <f t="shared" si="6"/>
        <v>1</v>
      </c>
      <c r="FB25" s="302"/>
      <c r="FC25" s="302"/>
      <c r="FD25" s="302"/>
      <c r="FE25" s="305"/>
      <c r="FF25" s="345">
        <f t="shared" si="7"/>
        <v>1</v>
      </c>
      <c r="FG25" s="346"/>
      <c r="FH25" s="346"/>
      <c r="FI25" s="346"/>
      <c r="FJ25" s="26"/>
      <c r="FK25" s="346">
        <f t="shared" si="8"/>
        <v>0</v>
      </c>
      <c r="FL25" s="346"/>
      <c r="FM25" s="346"/>
      <c r="FN25" s="347"/>
      <c r="FR25" s="36" t="str">
        <f t="shared" si="4"/>
        <v>Zeqiraj</v>
      </c>
      <c r="FS25" s="36" t="str">
        <f aca="true" t="shared" si="23" ref="FS25:FS33">BL25</f>
        <v>Eisenmann</v>
      </c>
      <c r="FT25" s="33">
        <f t="shared" si="9"/>
        <v>1</v>
      </c>
      <c r="FU25" s="23" t="s">
        <v>4</v>
      </c>
      <c r="FV25" s="4">
        <f t="shared" si="10"/>
        <v>0</v>
      </c>
      <c r="FW25" s="3">
        <f t="shared" si="11"/>
        <v>0</v>
      </c>
      <c r="FX25" s="23" t="s">
        <v>4</v>
      </c>
      <c r="FY25" s="4">
        <f t="shared" si="12"/>
        <v>1</v>
      </c>
      <c r="FZ25" s="3">
        <f t="shared" si="13"/>
        <v>1</v>
      </c>
      <c r="GA25" s="23" t="s">
        <v>4</v>
      </c>
      <c r="GB25" s="4">
        <f t="shared" si="14"/>
        <v>0</v>
      </c>
      <c r="GC25" s="3">
        <f t="shared" si="15"/>
        <v>1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3</v>
      </c>
      <c r="GJ25" s="23" t="s">
        <v>4</v>
      </c>
      <c r="GK25" s="4">
        <f t="shared" si="20"/>
        <v>1</v>
      </c>
      <c r="GL25" s="3">
        <f t="shared" si="21"/>
        <v>1</v>
      </c>
      <c r="GM25" s="23" t="s">
        <v>4</v>
      </c>
      <c r="GN25" s="4">
        <f t="shared" si="22"/>
        <v>0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Kerbel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Valentin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>
        <v>11</v>
      </c>
      <c r="CY26" s="297"/>
      <c r="CZ26" s="297"/>
      <c r="DA26" s="297"/>
      <c r="DB26" s="297"/>
      <c r="DC26" s="297">
        <v>8</v>
      </c>
      <c r="DD26" s="297"/>
      <c r="DE26" s="297"/>
      <c r="DF26" s="297"/>
      <c r="DG26" s="298"/>
      <c r="DH26" s="296">
        <v>7</v>
      </c>
      <c r="DI26" s="297"/>
      <c r="DJ26" s="297"/>
      <c r="DK26" s="297"/>
      <c r="DL26" s="297"/>
      <c r="DM26" s="297">
        <v>11</v>
      </c>
      <c r="DN26" s="297"/>
      <c r="DO26" s="297"/>
      <c r="DP26" s="297"/>
      <c r="DQ26" s="298"/>
      <c r="DR26" s="296">
        <v>9</v>
      </c>
      <c r="DS26" s="297"/>
      <c r="DT26" s="297"/>
      <c r="DU26" s="297"/>
      <c r="DV26" s="297"/>
      <c r="DW26" s="297">
        <v>11</v>
      </c>
      <c r="DX26" s="297"/>
      <c r="DY26" s="297"/>
      <c r="DZ26" s="297"/>
      <c r="EA26" s="298"/>
      <c r="EB26" s="296">
        <v>6</v>
      </c>
      <c r="EC26" s="297"/>
      <c r="ED26" s="297"/>
      <c r="EE26" s="297"/>
      <c r="EF26" s="297"/>
      <c r="EG26" s="297">
        <v>11</v>
      </c>
      <c r="EH26" s="297"/>
      <c r="EI26" s="297"/>
      <c r="EJ26" s="297"/>
      <c r="EK26" s="298"/>
      <c r="EL26" s="296"/>
      <c r="EM26" s="297"/>
      <c r="EN26" s="297"/>
      <c r="EO26" s="297"/>
      <c r="EP26" s="297"/>
      <c r="EQ26" s="297"/>
      <c r="ER26" s="297"/>
      <c r="ES26" s="297"/>
      <c r="ET26" s="297"/>
      <c r="EU26" s="298"/>
      <c r="EV26" s="301">
        <f t="shared" si="5"/>
        <v>1</v>
      </c>
      <c r="EW26" s="302"/>
      <c r="EX26" s="302"/>
      <c r="EY26" s="302"/>
      <c r="EZ26" s="303"/>
      <c r="FA26" s="304">
        <f t="shared" si="6"/>
        <v>3</v>
      </c>
      <c r="FB26" s="302"/>
      <c r="FC26" s="302"/>
      <c r="FD26" s="302"/>
      <c r="FE26" s="305"/>
      <c r="FF26" s="345">
        <f t="shared" si="7"/>
        <v>0</v>
      </c>
      <c r="FG26" s="346"/>
      <c r="FH26" s="346"/>
      <c r="FI26" s="346"/>
      <c r="FJ26" s="26"/>
      <c r="FK26" s="346">
        <f t="shared" si="8"/>
        <v>1</v>
      </c>
      <c r="FL26" s="346"/>
      <c r="FM26" s="346"/>
      <c r="FN26" s="347"/>
      <c r="FR26" s="36" t="str">
        <f t="shared" si="4"/>
        <v>Kerbel</v>
      </c>
      <c r="FS26" s="36" t="str">
        <f t="shared" si="23"/>
        <v>Valentin</v>
      </c>
      <c r="FT26" s="33">
        <f t="shared" si="9"/>
        <v>1</v>
      </c>
      <c r="FU26" s="23" t="s">
        <v>4</v>
      </c>
      <c r="FV26" s="4">
        <f t="shared" si="10"/>
        <v>0</v>
      </c>
      <c r="FW26" s="3">
        <f t="shared" si="11"/>
        <v>0</v>
      </c>
      <c r="FX26" s="23" t="s">
        <v>4</v>
      </c>
      <c r="FY26" s="4">
        <f t="shared" si="12"/>
        <v>1</v>
      </c>
      <c r="FZ26" s="3">
        <f t="shared" si="13"/>
        <v>0</v>
      </c>
      <c r="GA26" s="23" t="s">
        <v>4</v>
      </c>
      <c r="GB26" s="4">
        <f t="shared" si="14"/>
        <v>1</v>
      </c>
      <c r="GC26" s="3">
        <f t="shared" si="15"/>
        <v>0</v>
      </c>
      <c r="GD26" s="23" t="s">
        <v>4</v>
      </c>
      <c r="GE26" s="4">
        <f t="shared" si="16"/>
        <v>1</v>
      </c>
      <c r="GF26" s="3">
        <f t="shared" si="17"/>
        <v>0</v>
      </c>
      <c r="GG26" s="23" t="s">
        <v>4</v>
      </c>
      <c r="GH26" s="4">
        <f t="shared" si="18"/>
        <v>0</v>
      </c>
      <c r="GI26" s="3">
        <f t="shared" si="19"/>
        <v>1</v>
      </c>
      <c r="GJ26" s="23" t="s">
        <v>4</v>
      </c>
      <c r="GK26" s="4">
        <f t="shared" si="20"/>
        <v>3</v>
      </c>
      <c r="GL26" s="3">
        <f t="shared" si="21"/>
        <v>0</v>
      </c>
      <c r="GM26" s="23" t="s">
        <v>4</v>
      </c>
      <c r="GN26" s="4">
        <f t="shared" si="22"/>
        <v>1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Friedrich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Frank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/>
      <c r="CY27" s="297"/>
      <c r="CZ27" s="297"/>
      <c r="DA27" s="297"/>
      <c r="DB27" s="297"/>
      <c r="DC27" s="297"/>
      <c r="DD27" s="297"/>
      <c r="DE27" s="297"/>
      <c r="DF27" s="297"/>
      <c r="DG27" s="298"/>
      <c r="DH27" s="296"/>
      <c r="DI27" s="297"/>
      <c r="DJ27" s="297"/>
      <c r="DK27" s="297"/>
      <c r="DL27" s="297"/>
      <c r="DM27" s="297"/>
      <c r="DN27" s="297"/>
      <c r="DO27" s="297"/>
      <c r="DP27" s="297"/>
      <c r="DQ27" s="298"/>
      <c r="DR27" s="296"/>
      <c r="DS27" s="297"/>
      <c r="DT27" s="297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</c>
      <c r="EW27" s="302"/>
      <c r="EX27" s="302"/>
      <c r="EY27" s="302"/>
      <c r="EZ27" s="303"/>
      <c r="FA27" s="304">
        <f t="shared" si="6"/>
      </c>
      <c r="FB27" s="302"/>
      <c r="FC27" s="302"/>
      <c r="FD27" s="302"/>
      <c r="FE27" s="305"/>
      <c r="FF27" s="345">
        <f t="shared" si="7"/>
        <v>0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Friedrich</v>
      </c>
      <c r="FS27" s="36" t="str">
        <f t="shared" si="23"/>
        <v>Frank</v>
      </c>
      <c r="FT27" s="33">
        <f t="shared" si="9"/>
        <v>0</v>
      </c>
      <c r="FU27" s="23" t="s">
        <v>4</v>
      </c>
      <c r="FV27" s="4">
        <f t="shared" si="10"/>
        <v>0</v>
      </c>
      <c r="FW27" s="3">
        <f t="shared" si="11"/>
        <v>0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0</v>
      </c>
      <c r="GC27" s="3">
        <f t="shared" si="15"/>
        <v>0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0</v>
      </c>
      <c r="GJ27" s="23" t="s">
        <v>4</v>
      </c>
      <c r="GK27" s="4">
        <f t="shared" si="20"/>
        <v>0</v>
      </c>
      <c r="GL27" s="3">
        <f t="shared" si="21"/>
        <v>0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12</v>
      </c>
      <c r="GJ34" s="366" t="s">
        <v>4</v>
      </c>
      <c r="GK34" s="364">
        <f>SUM(GK18:GK33)</f>
        <v>21</v>
      </c>
      <c r="GL34" s="368">
        <f>SUM(GL18:GL33)</f>
        <v>3</v>
      </c>
      <c r="GM34" s="366" t="s">
        <v>4</v>
      </c>
      <c r="GN34" s="364">
        <f>SUM(GN18:GN33)</f>
        <v>6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TTC Weingarten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12</v>
      </c>
      <c r="ET36" s="353"/>
      <c r="EU36" s="353"/>
      <c r="EV36" s="353"/>
      <c r="EW36" s="353"/>
      <c r="EX36" s="353"/>
      <c r="EY36" s="24"/>
      <c r="EZ36" s="353">
        <f>SUM(FA18:FE33)</f>
        <v>21</v>
      </c>
      <c r="FA36" s="353"/>
      <c r="FB36" s="353"/>
      <c r="FC36" s="353"/>
      <c r="FD36" s="353"/>
      <c r="FE36" s="354"/>
      <c r="FF36" s="355">
        <f>SUM(FF18:FI33)</f>
        <v>3</v>
      </c>
      <c r="FG36" s="353"/>
      <c r="FH36" s="353"/>
      <c r="FI36" s="353"/>
      <c r="FJ36" s="24"/>
      <c r="FK36" s="353">
        <f>SUM(FK18:FN33)</f>
        <v>6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mergeCells count="554">
    <mergeCell ref="A1:Q2"/>
    <mergeCell ref="R1:CG1"/>
    <mergeCell ref="CH1:FN1"/>
    <mergeCell ref="R2:CG2"/>
    <mergeCell ref="CH2:EU2"/>
    <mergeCell ref="EV2:FN2"/>
    <mergeCell ref="A3:I3"/>
    <mergeCell ref="J3:CG3"/>
    <mergeCell ref="CH3:CP3"/>
    <mergeCell ref="CQ3:FN3"/>
    <mergeCell ref="A4:I4"/>
    <mergeCell ref="J4:CG4"/>
    <mergeCell ref="CH4:CP4"/>
    <mergeCell ref="CQ4:FN4"/>
    <mergeCell ref="A5:CG5"/>
    <mergeCell ref="CH5:FN5"/>
    <mergeCell ref="A6:F12"/>
    <mergeCell ref="G6:AE6"/>
    <mergeCell ref="AF6:CA6"/>
    <mergeCell ref="CB6:CK6"/>
    <mergeCell ref="CL6:DJ6"/>
    <mergeCell ref="DK6:FE6"/>
    <mergeCell ref="FF6:FN6"/>
    <mergeCell ref="G7:K7"/>
    <mergeCell ref="L7:BK7"/>
    <mergeCell ref="BL7:BQ7"/>
    <mergeCell ref="BR7:CA7"/>
    <mergeCell ref="CB7:CF7"/>
    <mergeCell ref="CG7:CK7"/>
    <mergeCell ref="CL7:CP7"/>
    <mergeCell ref="CQ7:EP7"/>
    <mergeCell ref="EQ7:EV7"/>
    <mergeCell ref="EW7:FE7"/>
    <mergeCell ref="FF7:FJ7"/>
    <mergeCell ref="FK7:FN7"/>
    <mergeCell ref="GP7:GT7"/>
    <mergeCell ref="GV7:GZ7"/>
    <mergeCell ref="G8:K8"/>
    <mergeCell ref="L8:BK8"/>
    <mergeCell ref="BL8:BQ8"/>
    <mergeCell ref="BR8:CA8"/>
    <mergeCell ref="CB8:CF8"/>
    <mergeCell ref="CG8:CK8"/>
    <mergeCell ref="CL8:CP8"/>
    <mergeCell ref="CQ8:EP8"/>
    <mergeCell ref="EQ8:EV8"/>
    <mergeCell ref="EW8:FE8"/>
    <mergeCell ref="FF8:FJ8"/>
    <mergeCell ref="FK8:FN8"/>
    <mergeCell ref="GP8:GQ8"/>
    <mergeCell ref="GR8:GS8"/>
    <mergeCell ref="GT8:GT9"/>
    <mergeCell ref="GV8:GW8"/>
    <mergeCell ref="GX8:GY8"/>
    <mergeCell ref="GZ8:GZ9"/>
    <mergeCell ref="G9:K9"/>
    <mergeCell ref="L9:BK9"/>
    <mergeCell ref="BL9:BQ9"/>
    <mergeCell ref="BR9:CA9"/>
    <mergeCell ref="CB9:CF9"/>
    <mergeCell ref="CG9:CK9"/>
    <mergeCell ref="CL9:CP9"/>
    <mergeCell ref="CQ9:EP9"/>
    <mergeCell ref="EQ9:EV9"/>
    <mergeCell ref="EW9:FE9"/>
    <mergeCell ref="FF9:FJ9"/>
    <mergeCell ref="FK9:FN9"/>
    <mergeCell ref="G10:K10"/>
    <mergeCell ref="L10:BK10"/>
    <mergeCell ref="BL10:BQ10"/>
    <mergeCell ref="BR10:CA10"/>
    <mergeCell ref="CB10:CF10"/>
    <mergeCell ref="CG10:CK10"/>
    <mergeCell ref="CL10:CP10"/>
    <mergeCell ref="CQ10:EP10"/>
    <mergeCell ref="EQ10:EV10"/>
    <mergeCell ref="EW10:FE10"/>
    <mergeCell ref="FF10:FJ10"/>
    <mergeCell ref="FK10:FN10"/>
    <mergeCell ref="GT10:GT11"/>
    <mergeCell ref="GZ10:GZ11"/>
    <mergeCell ref="G11:K11"/>
    <mergeCell ref="L11:BK11"/>
    <mergeCell ref="BL11:BQ11"/>
    <mergeCell ref="BR11:CA11"/>
    <mergeCell ref="CB11:CF11"/>
    <mergeCell ref="CG11:CK11"/>
    <mergeCell ref="CL11:CP11"/>
    <mergeCell ref="CQ11:EP11"/>
    <mergeCell ref="EQ11:EV11"/>
    <mergeCell ref="EW11:FE11"/>
    <mergeCell ref="FF11:FJ11"/>
    <mergeCell ref="FK11:FN11"/>
    <mergeCell ref="G12:K12"/>
    <mergeCell ref="L12:BK12"/>
    <mergeCell ref="BL12:BQ12"/>
    <mergeCell ref="BR12:CA12"/>
    <mergeCell ref="CB12:CF12"/>
    <mergeCell ref="CG12:CK12"/>
    <mergeCell ref="CL12:CP12"/>
    <mergeCell ref="CQ12:EP12"/>
    <mergeCell ref="EQ12:EV12"/>
    <mergeCell ref="EW12:FE12"/>
    <mergeCell ref="FF12:FJ12"/>
    <mergeCell ref="FK12:FN12"/>
    <mergeCell ref="GT12:GT13"/>
    <mergeCell ref="FF13:FJ13"/>
    <mergeCell ref="FK13:FN13"/>
    <mergeCell ref="GZ12:GZ13"/>
    <mergeCell ref="A13:F15"/>
    <mergeCell ref="G13:K13"/>
    <mergeCell ref="L13:AR13"/>
    <mergeCell ref="AS13:CA13"/>
    <mergeCell ref="CB13:CF13"/>
    <mergeCell ref="CG13:CK13"/>
    <mergeCell ref="CL13:CP13"/>
    <mergeCell ref="CQ13:DW13"/>
    <mergeCell ref="DX13:FE13"/>
    <mergeCell ref="G14:K14"/>
    <mergeCell ref="L14:AR14"/>
    <mergeCell ref="AS14:CA14"/>
    <mergeCell ref="CB14:CF14"/>
    <mergeCell ref="CG14:CK14"/>
    <mergeCell ref="CL14:CP14"/>
    <mergeCell ref="CQ14:DW14"/>
    <mergeCell ref="DX14:FE14"/>
    <mergeCell ref="FF14:FJ14"/>
    <mergeCell ref="FK14:FN14"/>
    <mergeCell ref="GT14:GT15"/>
    <mergeCell ref="GZ14:GZ15"/>
    <mergeCell ref="FF15:FJ15"/>
    <mergeCell ref="FK15:FN15"/>
    <mergeCell ref="G15:K15"/>
    <mergeCell ref="L15:AR15"/>
    <mergeCell ref="AS15:CA15"/>
    <mergeCell ref="CB15:CF15"/>
    <mergeCell ref="CG15:CK15"/>
    <mergeCell ref="CL15:CP15"/>
    <mergeCell ref="CQ15:DW15"/>
    <mergeCell ref="DX15:FE15"/>
    <mergeCell ref="A16:E17"/>
    <mergeCell ref="F16:J17"/>
    <mergeCell ref="K16:O17"/>
    <mergeCell ref="P16:T17"/>
    <mergeCell ref="U16:Y17"/>
    <mergeCell ref="Z16:BW16"/>
    <mergeCell ref="BX16:DP16"/>
    <mergeCell ref="DQ16:FN16"/>
    <mergeCell ref="Z17:BK17"/>
    <mergeCell ref="BL17:CW17"/>
    <mergeCell ref="CX17:DG17"/>
    <mergeCell ref="DH17:DQ17"/>
    <mergeCell ref="DR17:EA17"/>
    <mergeCell ref="EB17:EK17"/>
    <mergeCell ref="GP16:GR16"/>
    <mergeCell ref="GS16:GT16"/>
    <mergeCell ref="GV16:GX16"/>
    <mergeCell ref="GY16:GZ16"/>
    <mergeCell ref="EL17:EU17"/>
    <mergeCell ref="EV17:FE17"/>
    <mergeCell ref="FF17:FN17"/>
    <mergeCell ref="FT17:FV17"/>
    <mergeCell ref="FW17:FY17"/>
    <mergeCell ref="FZ17:GB17"/>
    <mergeCell ref="GC17:GE17"/>
    <mergeCell ref="GF17:GH17"/>
    <mergeCell ref="GI17:GK17"/>
    <mergeCell ref="GL17:GN17"/>
    <mergeCell ref="A18:E18"/>
    <mergeCell ref="F18:J18"/>
    <mergeCell ref="K18:O18"/>
    <mergeCell ref="P18:T18"/>
    <mergeCell ref="U18:Y18"/>
    <mergeCell ref="Z18:BK18"/>
    <mergeCell ref="BL18:CW18"/>
    <mergeCell ref="CX18:DB18"/>
    <mergeCell ref="DC18:DG18"/>
    <mergeCell ref="DH18:DL18"/>
    <mergeCell ref="DM18:DQ18"/>
    <mergeCell ref="DR18:DV18"/>
    <mergeCell ref="DW18:EA18"/>
    <mergeCell ref="EB18:EF18"/>
    <mergeCell ref="EG18:EK18"/>
    <mergeCell ref="EL18:EP18"/>
    <mergeCell ref="EQ18:EU18"/>
    <mergeCell ref="EV18:EZ18"/>
    <mergeCell ref="FA18:FE18"/>
    <mergeCell ref="FF18:FI18"/>
    <mergeCell ref="FK18:FN18"/>
    <mergeCell ref="A19:E19"/>
    <mergeCell ref="F19:J19"/>
    <mergeCell ref="K19:O19"/>
    <mergeCell ref="P19:T19"/>
    <mergeCell ref="U19:Y19"/>
    <mergeCell ref="Z19:BK19"/>
    <mergeCell ref="BL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I19"/>
    <mergeCell ref="FK19:FN19"/>
    <mergeCell ref="A20:E20"/>
    <mergeCell ref="F20:J20"/>
    <mergeCell ref="K20:O20"/>
    <mergeCell ref="P20:T20"/>
    <mergeCell ref="U20:Y20"/>
    <mergeCell ref="Z20:BK20"/>
    <mergeCell ref="BL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I20"/>
    <mergeCell ref="FK20:FN20"/>
    <mergeCell ref="A21:E21"/>
    <mergeCell ref="F21:J21"/>
    <mergeCell ref="K21:O21"/>
    <mergeCell ref="P21:T21"/>
    <mergeCell ref="U21:Y21"/>
    <mergeCell ref="Z21:BK21"/>
    <mergeCell ref="BL21:CW21"/>
    <mergeCell ref="CX21:DB21"/>
    <mergeCell ref="DC21:DG21"/>
    <mergeCell ref="DH21:DL21"/>
    <mergeCell ref="DM21:DQ21"/>
    <mergeCell ref="DR21:DV21"/>
    <mergeCell ref="DW21:EA21"/>
    <mergeCell ref="EB21:EF21"/>
    <mergeCell ref="EG21:EK21"/>
    <mergeCell ref="EL21:EP21"/>
    <mergeCell ref="EQ21:EU21"/>
    <mergeCell ref="EV21:EZ21"/>
    <mergeCell ref="FA21:FE21"/>
    <mergeCell ref="FF21:FI21"/>
    <mergeCell ref="FK21:FN21"/>
    <mergeCell ref="A22:E22"/>
    <mergeCell ref="F22:J22"/>
    <mergeCell ref="K22:O22"/>
    <mergeCell ref="P22:T22"/>
    <mergeCell ref="U22:Y22"/>
    <mergeCell ref="Z22:BK22"/>
    <mergeCell ref="BL22:CW22"/>
    <mergeCell ref="CX22:DB22"/>
    <mergeCell ref="DC22:DG22"/>
    <mergeCell ref="DH22:DL22"/>
    <mergeCell ref="DM22:DQ22"/>
    <mergeCell ref="DR22:DV22"/>
    <mergeCell ref="DW22:EA22"/>
    <mergeCell ref="EB22:EF22"/>
    <mergeCell ref="EG22:EK22"/>
    <mergeCell ref="EL22:EP22"/>
    <mergeCell ref="EQ22:EU22"/>
    <mergeCell ref="EV22:EZ22"/>
    <mergeCell ref="FA22:FE22"/>
    <mergeCell ref="FF22:FI22"/>
    <mergeCell ref="FK22:FN22"/>
    <mergeCell ref="A23:E23"/>
    <mergeCell ref="F23:J23"/>
    <mergeCell ref="K23:O23"/>
    <mergeCell ref="P23:T23"/>
    <mergeCell ref="U23:Y23"/>
    <mergeCell ref="Z23:BK23"/>
    <mergeCell ref="BL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I23"/>
    <mergeCell ref="FK23:FN23"/>
    <mergeCell ref="A24:E24"/>
    <mergeCell ref="F24:J24"/>
    <mergeCell ref="K24:O24"/>
    <mergeCell ref="P24:T24"/>
    <mergeCell ref="U24:Y24"/>
    <mergeCell ref="Z24:BK24"/>
    <mergeCell ref="BL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I24"/>
    <mergeCell ref="FK24:FN24"/>
    <mergeCell ref="A25:E25"/>
    <mergeCell ref="F25:J25"/>
    <mergeCell ref="K25:O25"/>
    <mergeCell ref="P25:T25"/>
    <mergeCell ref="U25:Y25"/>
    <mergeCell ref="Z25:BK25"/>
    <mergeCell ref="BL25:CW25"/>
    <mergeCell ref="CX25:DB25"/>
    <mergeCell ref="DC25:DG25"/>
    <mergeCell ref="DH25:DL25"/>
    <mergeCell ref="DM25:DQ25"/>
    <mergeCell ref="DR25:DV25"/>
    <mergeCell ref="DW25:EA25"/>
    <mergeCell ref="EB25:EF25"/>
    <mergeCell ref="EG25:EK25"/>
    <mergeCell ref="EL25:EP25"/>
    <mergeCell ref="EQ25:EU25"/>
    <mergeCell ref="EV25:EZ25"/>
    <mergeCell ref="FA25:FE25"/>
    <mergeCell ref="FF25:FI25"/>
    <mergeCell ref="FK25:FN25"/>
    <mergeCell ref="A26:E26"/>
    <mergeCell ref="F26:J26"/>
    <mergeCell ref="K26:O26"/>
    <mergeCell ref="P26:T26"/>
    <mergeCell ref="U26:Y26"/>
    <mergeCell ref="Z26:BK26"/>
    <mergeCell ref="BL26:CW26"/>
    <mergeCell ref="CX26:DB26"/>
    <mergeCell ref="DC26:DG26"/>
    <mergeCell ref="DH26:DL26"/>
    <mergeCell ref="DM26:DQ26"/>
    <mergeCell ref="DR26:DV26"/>
    <mergeCell ref="DW26:EA26"/>
    <mergeCell ref="EB26:EF26"/>
    <mergeCell ref="EG26:EK26"/>
    <mergeCell ref="EL26:EP26"/>
    <mergeCell ref="EQ26:EU26"/>
    <mergeCell ref="EV26:EZ26"/>
    <mergeCell ref="FA26:FE26"/>
    <mergeCell ref="FF26:FI26"/>
    <mergeCell ref="FK26:FN26"/>
    <mergeCell ref="A27:E27"/>
    <mergeCell ref="F27:J27"/>
    <mergeCell ref="K27:O27"/>
    <mergeCell ref="P27:T27"/>
    <mergeCell ref="U27:Y27"/>
    <mergeCell ref="Z27:BK27"/>
    <mergeCell ref="BL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I27"/>
    <mergeCell ref="FK27:FN27"/>
    <mergeCell ref="A28:E28"/>
    <mergeCell ref="F28:J28"/>
    <mergeCell ref="K28:O28"/>
    <mergeCell ref="P28:T28"/>
    <mergeCell ref="U28:Y28"/>
    <mergeCell ref="Z28:BK28"/>
    <mergeCell ref="BL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I28"/>
    <mergeCell ref="FK28:FN28"/>
    <mergeCell ref="A29:E29"/>
    <mergeCell ref="F29:J29"/>
    <mergeCell ref="K29:O29"/>
    <mergeCell ref="P29:T29"/>
    <mergeCell ref="U29:Y29"/>
    <mergeCell ref="Z29:BK29"/>
    <mergeCell ref="BL29:CW29"/>
    <mergeCell ref="CX29:DB29"/>
    <mergeCell ref="DC29:DG29"/>
    <mergeCell ref="DH29:DL29"/>
    <mergeCell ref="DM29:DQ29"/>
    <mergeCell ref="DR29:DV29"/>
    <mergeCell ref="DW29:EA29"/>
    <mergeCell ref="EB29:EF29"/>
    <mergeCell ref="EG29:EK29"/>
    <mergeCell ref="EL29:EP29"/>
    <mergeCell ref="EQ29:EU29"/>
    <mergeCell ref="EV29:EZ29"/>
    <mergeCell ref="FA29:FE29"/>
    <mergeCell ref="FF29:FI29"/>
    <mergeCell ref="FK29:FN29"/>
    <mergeCell ref="A30:E30"/>
    <mergeCell ref="F30:J30"/>
    <mergeCell ref="K30:O30"/>
    <mergeCell ref="P30:T30"/>
    <mergeCell ref="U30:Y30"/>
    <mergeCell ref="Z30:BK30"/>
    <mergeCell ref="BL30:CW30"/>
    <mergeCell ref="CX30:DB30"/>
    <mergeCell ref="DC30:DG30"/>
    <mergeCell ref="DH30:DL30"/>
    <mergeCell ref="DM30:DQ30"/>
    <mergeCell ref="DR30:DV30"/>
    <mergeCell ref="DW30:EA30"/>
    <mergeCell ref="EB30:EF30"/>
    <mergeCell ref="EG30:EK30"/>
    <mergeCell ref="EL30:EP30"/>
    <mergeCell ref="EQ30:EU30"/>
    <mergeCell ref="EV30:EZ30"/>
    <mergeCell ref="FA30:FE30"/>
    <mergeCell ref="FF30:FI30"/>
    <mergeCell ref="FK30:FN30"/>
    <mergeCell ref="A31:E31"/>
    <mergeCell ref="F31:J31"/>
    <mergeCell ref="K31:O31"/>
    <mergeCell ref="P31:T31"/>
    <mergeCell ref="U31:Y31"/>
    <mergeCell ref="Z31:BK31"/>
    <mergeCell ref="BL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I31"/>
    <mergeCell ref="FK31:FN31"/>
    <mergeCell ref="A32:E32"/>
    <mergeCell ref="F32:J32"/>
    <mergeCell ref="K32:O32"/>
    <mergeCell ref="P32:T32"/>
    <mergeCell ref="U32:Y32"/>
    <mergeCell ref="Z32:BK32"/>
    <mergeCell ref="BL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I32"/>
    <mergeCell ref="FK32:FN32"/>
    <mergeCell ref="A33:E33"/>
    <mergeCell ref="F33:J33"/>
    <mergeCell ref="K33:O33"/>
    <mergeCell ref="P33:T33"/>
    <mergeCell ref="U33:Y33"/>
    <mergeCell ref="Z33:BK33"/>
    <mergeCell ref="BL33:CW33"/>
    <mergeCell ref="CX33:DB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EQ33:EU33"/>
    <mergeCell ref="EV33:EZ33"/>
    <mergeCell ref="FA33:FE33"/>
    <mergeCell ref="FF33:FI33"/>
    <mergeCell ref="FK33:FN33"/>
    <mergeCell ref="A34:Y34"/>
    <mergeCell ref="Z34:AH34"/>
    <mergeCell ref="AI34:ER35"/>
    <mergeCell ref="ES34:FE35"/>
    <mergeCell ref="GK34:GK35"/>
    <mergeCell ref="GL34:GL35"/>
    <mergeCell ref="FF34:FN35"/>
    <mergeCell ref="FR34:FR35"/>
    <mergeCell ref="FS34:FS35"/>
    <mergeCell ref="FT34:GH35"/>
    <mergeCell ref="GM34:GM35"/>
    <mergeCell ref="GN34:GN35"/>
    <mergeCell ref="A35:E35"/>
    <mergeCell ref="F35:J35"/>
    <mergeCell ref="K35:O35"/>
    <mergeCell ref="P35:T35"/>
    <mergeCell ref="U35:Y35"/>
    <mergeCell ref="Z35:AH35"/>
    <mergeCell ref="GI34:GI35"/>
    <mergeCell ref="GJ34:GJ35"/>
    <mergeCell ref="A36:AM36"/>
    <mergeCell ref="AN36:DU36"/>
    <mergeCell ref="DV36:ER36"/>
    <mergeCell ref="ES36:EX36"/>
    <mergeCell ref="EZ36:FE36"/>
    <mergeCell ref="FF36:FI36"/>
    <mergeCell ref="FK36:FN36"/>
    <mergeCell ref="B37:EC42"/>
    <mergeCell ref="ED37:FN38"/>
    <mergeCell ref="ED39:EE45"/>
    <mergeCell ref="EF39:EY40"/>
    <mergeCell ref="EZ39:FG42"/>
    <mergeCell ref="FH39:FN42"/>
    <mergeCell ref="EF41:EY42"/>
    <mergeCell ref="EB43:EC45"/>
    <mergeCell ref="EF43:ER43"/>
    <mergeCell ref="A43:A45"/>
    <mergeCell ref="B43:AO44"/>
    <mergeCell ref="AP43:AT45"/>
    <mergeCell ref="AU43:CH44"/>
    <mergeCell ref="A46:FN46"/>
    <mergeCell ref="ES43:FJ43"/>
    <mergeCell ref="FK43:FN45"/>
    <mergeCell ref="EF44:FJ44"/>
    <mergeCell ref="B45:AO45"/>
    <mergeCell ref="AU45:CH45"/>
    <mergeCell ref="CN45:EA45"/>
    <mergeCell ref="EF45:FJ45"/>
    <mergeCell ref="CI43:CM45"/>
    <mergeCell ref="CN43:EA44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6"/>
  <sheetViews>
    <sheetView workbookViewId="0" topLeftCell="A1">
      <selection activeCell="DK6" sqref="DK6:FE6"/>
    </sheetView>
  </sheetViews>
  <sheetFormatPr defaultColWidth="11.421875" defaultRowHeight="14.25" customHeight="1" outlineLevelRow="1" outlineLevelCol="1"/>
  <cols>
    <col min="1" max="170" width="0.5625" style="1" customWidth="1"/>
    <col min="171" max="173" width="3.7109375" style="1" customWidth="1"/>
    <col min="174" max="175" width="35.7109375" style="37" hidden="1" customWidth="1" outlineLevel="1"/>
    <col min="176" max="176" width="3.7109375" style="37" hidden="1" customWidth="1" outlineLevel="1"/>
    <col min="177" max="177" width="1.57421875" style="37" hidden="1" customWidth="1" outlineLevel="1"/>
    <col min="178" max="179" width="3.7109375" style="37" hidden="1" customWidth="1" outlineLevel="1"/>
    <col min="180" max="180" width="1.57421875" style="37" hidden="1" customWidth="1" outlineLevel="1"/>
    <col min="181" max="182" width="3.7109375" style="37" hidden="1" customWidth="1" outlineLevel="1"/>
    <col min="183" max="183" width="1.57421875" style="37" hidden="1" customWidth="1" outlineLevel="1"/>
    <col min="184" max="185" width="3.7109375" style="37" hidden="1" customWidth="1" outlineLevel="1"/>
    <col min="186" max="186" width="1.57421875" style="37" hidden="1" customWidth="1" outlineLevel="1"/>
    <col min="187" max="188" width="3.7109375" style="37" hidden="1" customWidth="1" outlineLevel="1"/>
    <col min="189" max="189" width="1.57421875" style="37" hidden="1" customWidth="1" outlineLevel="1"/>
    <col min="190" max="191" width="3.7109375" style="37" hidden="1" customWidth="1" outlineLevel="1"/>
    <col min="192" max="192" width="1.57421875" style="37" hidden="1" customWidth="1" outlineLevel="1"/>
    <col min="193" max="194" width="3.7109375" style="37" hidden="1" customWidth="1" outlineLevel="1"/>
    <col min="195" max="195" width="1.57421875" style="37" hidden="1" customWidth="1" outlineLevel="1"/>
    <col min="196" max="196" width="3.7109375" style="37" hidden="1" customWidth="1" outlineLevel="1"/>
    <col min="197" max="197" width="3.7109375" style="1" customWidth="1" collapsed="1"/>
    <col min="198" max="198" width="7.140625" style="1" hidden="1" customWidth="1" outlineLevel="1"/>
    <col min="199" max="200" width="19.421875" style="1" hidden="1" customWidth="1" outlineLevel="1"/>
    <col min="201" max="201" width="11.00390625" style="1" hidden="1" customWidth="1" outlineLevel="1"/>
    <col min="202" max="202" width="11.140625" style="1" hidden="1" customWidth="1" outlineLevel="1"/>
    <col min="203" max="203" width="3.7109375" style="1" customWidth="1" collapsed="1"/>
    <col min="204" max="204" width="7.140625" style="1" hidden="1" customWidth="1" outlineLevel="1"/>
    <col min="205" max="206" width="19.421875" style="1" hidden="1" customWidth="1" outlineLevel="1"/>
    <col min="207" max="207" width="11.00390625" style="1" hidden="1" customWidth="1" outlineLevel="1"/>
    <col min="208" max="208" width="11.140625" style="1" hidden="1" customWidth="1" outlineLevel="1"/>
    <col min="209" max="209" width="3.7109375" style="1" customWidth="1" collapsed="1"/>
    <col min="210" max="16384" width="3.7109375" style="1" customWidth="1"/>
  </cols>
  <sheetData>
    <row r="1" spans="1:170" ht="24.7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 t="s">
        <v>84</v>
      </c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6"/>
      <c r="CH1" s="241" t="s">
        <v>119</v>
      </c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  <c r="FL1" s="242"/>
      <c r="FM1" s="242"/>
      <c r="FN1" s="243"/>
    </row>
    <row r="2" spans="1:170" ht="24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37" t="s">
        <v>85</v>
      </c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9"/>
      <c r="CH2" s="241" t="s">
        <v>110</v>
      </c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3"/>
      <c r="EV2" s="245">
        <v>39207</v>
      </c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7"/>
    </row>
    <row r="3" spans="1:170" ht="30" customHeight="1">
      <c r="A3" s="233"/>
      <c r="B3" s="233"/>
      <c r="C3" s="233"/>
      <c r="D3" s="233"/>
      <c r="E3" s="233"/>
      <c r="F3" s="233"/>
      <c r="G3" s="233"/>
      <c r="H3" s="233"/>
      <c r="I3" s="233"/>
      <c r="J3" s="234" t="s">
        <v>108</v>
      </c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40" t="s">
        <v>30</v>
      </c>
      <c r="CI3" s="240"/>
      <c r="CJ3" s="240"/>
      <c r="CK3" s="240"/>
      <c r="CL3" s="240"/>
      <c r="CM3" s="240"/>
      <c r="CN3" s="240"/>
      <c r="CO3" s="240"/>
      <c r="CP3" s="240"/>
      <c r="CQ3" s="234" t="s">
        <v>106</v>
      </c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</row>
    <row r="4" spans="1:170" ht="15" customHeight="1">
      <c r="A4" s="206"/>
      <c r="B4" s="206"/>
      <c r="C4" s="206"/>
      <c r="D4" s="206"/>
      <c r="E4" s="206"/>
      <c r="F4" s="206"/>
      <c r="G4" s="206"/>
      <c r="H4" s="206"/>
      <c r="I4" s="206"/>
      <c r="J4" s="244" t="s">
        <v>31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05"/>
      <c r="CI4" s="205"/>
      <c r="CJ4" s="205"/>
      <c r="CK4" s="205"/>
      <c r="CL4" s="205"/>
      <c r="CM4" s="205"/>
      <c r="CN4" s="205"/>
      <c r="CO4" s="205"/>
      <c r="CP4" s="205"/>
      <c r="CQ4" s="244" t="s">
        <v>32</v>
      </c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  <c r="EI4" s="244"/>
      <c r="EJ4" s="244"/>
      <c r="EK4" s="244"/>
      <c r="EL4" s="244"/>
      <c r="EM4" s="244"/>
      <c r="EN4" s="244"/>
      <c r="EO4" s="244"/>
      <c r="EP4" s="244"/>
      <c r="EQ4" s="244"/>
      <c r="ER4" s="244"/>
      <c r="ES4" s="244"/>
      <c r="ET4" s="244"/>
      <c r="EU4" s="244"/>
      <c r="EV4" s="244"/>
      <c r="EW4" s="244"/>
      <c r="EX4" s="244"/>
      <c r="EY4" s="244"/>
      <c r="EZ4" s="244"/>
      <c r="FA4" s="244"/>
      <c r="FB4" s="244"/>
      <c r="FC4" s="244"/>
      <c r="FD4" s="244"/>
      <c r="FE4" s="244"/>
      <c r="FF4" s="244"/>
      <c r="FG4" s="244"/>
      <c r="FH4" s="244"/>
      <c r="FI4" s="244"/>
      <c r="FJ4" s="244"/>
      <c r="FK4" s="244"/>
      <c r="FL4" s="244"/>
      <c r="FM4" s="244"/>
      <c r="FN4" s="244"/>
    </row>
    <row r="5" spans="1:170" ht="15" customHeight="1">
      <c r="A5" s="299" t="s">
        <v>33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299"/>
      <c r="BS5" s="299"/>
      <c r="BT5" s="299"/>
      <c r="BU5" s="299"/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 t="s">
        <v>34</v>
      </c>
      <c r="CI5" s="299"/>
      <c r="CJ5" s="299"/>
      <c r="CK5" s="299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</row>
    <row r="6" spans="1:170" ht="18" customHeight="1">
      <c r="A6" s="248" t="s">
        <v>35</v>
      </c>
      <c r="B6" s="249"/>
      <c r="C6" s="249"/>
      <c r="D6" s="249"/>
      <c r="E6" s="249"/>
      <c r="F6" s="250"/>
      <c r="G6" s="226" t="s">
        <v>2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9"/>
      <c r="CB6" s="286" t="s">
        <v>3</v>
      </c>
      <c r="CC6" s="287"/>
      <c r="CD6" s="287"/>
      <c r="CE6" s="287"/>
      <c r="CF6" s="287"/>
      <c r="CG6" s="287"/>
      <c r="CH6" s="287"/>
      <c r="CI6" s="287"/>
      <c r="CJ6" s="287"/>
      <c r="CK6" s="288"/>
      <c r="CL6" s="226" t="s">
        <v>2</v>
      </c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86" t="s">
        <v>3</v>
      </c>
      <c r="FG6" s="287"/>
      <c r="FH6" s="287"/>
      <c r="FI6" s="287"/>
      <c r="FJ6" s="287"/>
      <c r="FK6" s="287"/>
      <c r="FL6" s="287"/>
      <c r="FM6" s="287"/>
      <c r="FN6" s="288"/>
    </row>
    <row r="7" spans="1:208" ht="18.75" customHeight="1">
      <c r="A7" s="251"/>
      <c r="B7" s="252"/>
      <c r="C7" s="252"/>
      <c r="D7" s="252"/>
      <c r="E7" s="252"/>
      <c r="F7" s="253"/>
      <c r="G7" s="221">
        <v>1</v>
      </c>
      <c r="H7" s="222"/>
      <c r="I7" s="222"/>
      <c r="J7" s="222"/>
      <c r="K7" s="223"/>
      <c r="L7" s="230" t="s">
        <v>111</v>
      </c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1"/>
      <c r="BS7" s="231"/>
      <c r="BT7" s="231"/>
      <c r="BU7" s="231"/>
      <c r="BV7" s="231"/>
      <c r="BW7" s="231"/>
      <c r="BX7" s="231"/>
      <c r="BY7" s="231"/>
      <c r="BZ7" s="231"/>
      <c r="CA7" s="232"/>
      <c r="CB7" s="215">
        <f>FF20+FF24</f>
        <v>0</v>
      </c>
      <c r="CC7" s="216"/>
      <c r="CD7" s="216"/>
      <c r="CE7" s="216"/>
      <c r="CF7" s="216"/>
      <c r="CG7" s="216">
        <f>FK20+FK24</f>
        <v>2</v>
      </c>
      <c r="CH7" s="216"/>
      <c r="CI7" s="216"/>
      <c r="CJ7" s="216"/>
      <c r="CK7" s="217"/>
      <c r="CL7" s="221">
        <v>1</v>
      </c>
      <c r="CM7" s="222"/>
      <c r="CN7" s="222"/>
      <c r="CO7" s="222"/>
      <c r="CP7" s="223"/>
      <c r="CQ7" s="230" t="s">
        <v>135</v>
      </c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1"/>
      <c r="EX7" s="231"/>
      <c r="EY7" s="231"/>
      <c r="EZ7" s="231"/>
      <c r="FA7" s="231"/>
      <c r="FB7" s="231"/>
      <c r="FC7" s="231"/>
      <c r="FD7" s="231"/>
      <c r="FE7" s="231"/>
      <c r="FF7" s="215">
        <f>FK21+FK24</f>
        <v>2</v>
      </c>
      <c r="FG7" s="216"/>
      <c r="FH7" s="216"/>
      <c r="FI7" s="216"/>
      <c r="FJ7" s="216"/>
      <c r="FK7" s="216">
        <f>FF21+FF24</f>
        <v>0</v>
      </c>
      <c r="FL7" s="216"/>
      <c r="FM7" s="216"/>
      <c r="FN7" s="217"/>
      <c r="GP7" s="375" t="s">
        <v>75</v>
      </c>
      <c r="GQ7" s="376"/>
      <c r="GR7" s="376"/>
      <c r="GS7" s="376"/>
      <c r="GT7" s="377"/>
      <c r="GV7" s="375" t="s">
        <v>76</v>
      </c>
      <c r="GW7" s="376"/>
      <c r="GX7" s="376"/>
      <c r="GY7" s="376"/>
      <c r="GZ7" s="377"/>
    </row>
    <row r="8" spans="1:208" ht="18" customHeight="1">
      <c r="A8" s="251"/>
      <c r="B8" s="252"/>
      <c r="C8" s="252"/>
      <c r="D8" s="252"/>
      <c r="E8" s="252"/>
      <c r="F8" s="253"/>
      <c r="G8" s="221">
        <v>2</v>
      </c>
      <c r="H8" s="222"/>
      <c r="I8" s="222"/>
      <c r="J8" s="222"/>
      <c r="K8" s="223"/>
      <c r="L8" s="230" t="s">
        <v>112</v>
      </c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31"/>
      <c r="BT8" s="231"/>
      <c r="BU8" s="231"/>
      <c r="BV8" s="231"/>
      <c r="BW8" s="231"/>
      <c r="BX8" s="231"/>
      <c r="BY8" s="231"/>
      <c r="BZ8" s="231"/>
      <c r="CA8" s="232"/>
      <c r="CB8" s="215">
        <f>FF21+FF25</f>
        <v>0</v>
      </c>
      <c r="CC8" s="216"/>
      <c r="CD8" s="216"/>
      <c r="CE8" s="216"/>
      <c r="CF8" s="216"/>
      <c r="CG8" s="216">
        <f>FK21+FK25</f>
        <v>2</v>
      </c>
      <c r="CH8" s="216"/>
      <c r="CI8" s="216"/>
      <c r="CJ8" s="216"/>
      <c r="CK8" s="217"/>
      <c r="CL8" s="221">
        <v>2</v>
      </c>
      <c r="CM8" s="222"/>
      <c r="CN8" s="222"/>
      <c r="CO8" s="222"/>
      <c r="CP8" s="223"/>
      <c r="CQ8" s="230" t="s">
        <v>136</v>
      </c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1"/>
      <c r="EX8" s="231"/>
      <c r="EY8" s="231"/>
      <c r="EZ8" s="231"/>
      <c r="FA8" s="231"/>
      <c r="FB8" s="231"/>
      <c r="FC8" s="231"/>
      <c r="FD8" s="231"/>
      <c r="FE8" s="231"/>
      <c r="FF8" s="215">
        <f>FK20+FK25</f>
        <v>2</v>
      </c>
      <c r="FG8" s="216"/>
      <c r="FH8" s="216"/>
      <c r="FI8" s="216"/>
      <c r="FJ8" s="216"/>
      <c r="FK8" s="216">
        <f>FF20+FF25</f>
        <v>0</v>
      </c>
      <c r="FL8" s="216"/>
      <c r="FM8" s="216"/>
      <c r="FN8" s="217"/>
      <c r="GP8" s="189" t="s">
        <v>21</v>
      </c>
      <c r="GQ8" s="190"/>
      <c r="GR8" s="189" t="s">
        <v>22</v>
      </c>
      <c r="GS8" s="190"/>
      <c r="GT8" s="372" t="s">
        <v>23</v>
      </c>
      <c r="GV8" s="189" t="s">
        <v>21</v>
      </c>
      <c r="GW8" s="190"/>
      <c r="GX8" s="189" t="s">
        <v>22</v>
      </c>
      <c r="GY8" s="190"/>
      <c r="GZ8" s="372" t="s">
        <v>23</v>
      </c>
    </row>
    <row r="9" spans="1:210" ht="18" customHeight="1">
      <c r="A9" s="251"/>
      <c r="B9" s="252"/>
      <c r="C9" s="252"/>
      <c r="D9" s="252"/>
      <c r="E9" s="252"/>
      <c r="F9" s="253"/>
      <c r="G9" s="221">
        <v>3</v>
      </c>
      <c r="H9" s="222"/>
      <c r="I9" s="222"/>
      <c r="J9" s="222"/>
      <c r="K9" s="223"/>
      <c r="L9" s="230" t="s">
        <v>114</v>
      </c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1"/>
      <c r="BS9" s="231"/>
      <c r="BT9" s="231"/>
      <c r="BU9" s="231"/>
      <c r="BV9" s="231"/>
      <c r="BW9" s="231"/>
      <c r="BX9" s="231"/>
      <c r="BY9" s="231"/>
      <c r="BZ9" s="231"/>
      <c r="CA9" s="232"/>
      <c r="CB9" s="215">
        <f>FF22+FF26</f>
        <v>1</v>
      </c>
      <c r="CC9" s="216"/>
      <c r="CD9" s="216"/>
      <c r="CE9" s="216"/>
      <c r="CF9" s="216"/>
      <c r="CG9" s="216">
        <f>FK22+FK26</f>
        <v>0</v>
      </c>
      <c r="CH9" s="216"/>
      <c r="CI9" s="216"/>
      <c r="CJ9" s="216"/>
      <c r="CK9" s="217"/>
      <c r="CL9" s="221">
        <v>3</v>
      </c>
      <c r="CM9" s="222"/>
      <c r="CN9" s="222"/>
      <c r="CO9" s="222"/>
      <c r="CP9" s="223"/>
      <c r="CQ9" s="230" t="s">
        <v>138</v>
      </c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1"/>
      <c r="EX9" s="231"/>
      <c r="EY9" s="231"/>
      <c r="EZ9" s="231"/>
      <c r="FA9" s="231"/>
      <c r="FB9" s="231"/>
      <c r="FC9" s="231"/>
      <c r="FD9" s="231"/>
      <c r="FE9" s="231"/>
      <c r="FF9" s="215">
        <f>FK23+FK26</f>
        <v>0</v>
      </c>
      <c r="FG9" s="216"/>
      <c r="FH9" s="216"/>
      <c r="FI9" s="216"/>
      <c r="FJ9" s="216"/>
      <c r="FK9" s="216">
        <f>FF23+FF26</f>
        <v>1</v>
      </c>
      <c r="FL9" s="216"/>
      <c r="FM9" s="216"/>
      <c r="FN9" s="217"/>
      <c r="GP9" s="6" t="s">
        <v>24</v>
      </c>
      <c r="GQ9" s="7" t="s">
        <v>25</v>
      </c>
      <c r="GR9" s="8" t="s">
        <v>25</v>
      </c>
      <c r="GS9" s="7" t="s">
        <v>24</v>
      </c>
      <c r="GT9" s="373"/>
      <c r="GV9" s="6" t="s">
        <v>24</v>
      </c>
      <c r="GW9" s="7" t="s">
        <v>25</v>
      </c>
      <c r="GX9" s="8" t="s">
        <v>25</v>
      </c>
      <c r="GY9" s="7" t="s">
        <v>24</v>
      </c>
      <c r="GZ9" s="373"/>
      <c r="HB9" s="25"/>
    </row>
    <row r="10" spans="1:208" ht="18" customHeight="1">
      <c r="A10" s="251"/>
      <c r="B10" s="252"/>
      <c r="C10" s="252"/>
      <c r="D10" s="252"/>
      <c r="E10" s="252"/>
      <c r="F10" s="253"/>
      <c r="G10" s="221">
        <v>4</v>
      </c>
      <c r="H10" s="222"/>
      <c r="I10" s="222"/>
      <c r="J10" s="222"/>
      <c r="K10" s="223"/>
      <c r="L10" s="230" t="s">
        <v>115</v>
      </c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1"/>
      <c r="BS10" s="231"/>
      <c r="BT10" s="231"/>
      <c r="BU10" s="231"/>
      <c r="BV10" s="231"/>
      <c r="BW10" s="231"/>
      <c r="BX10" s="231"/>
      <c r="BY10" s="231"/>
      <c r="BZ10" s="231"/>
      <c r="CA10" s="232"/>
      <c r="CB10" s="215">
        <f>FF23+FF27</f>
        <v>1</v>
      </c>
      <c r="CC10" s="216"/>
      <c r="CD10" s="216"/>
      <c r="CE10" s="216"/>
      <c r="CF10" s="216"/>
      <c r="CG10" s="216">
        <f>FK23+FK27</f>
        <v>0</v>
      </c>
      <c r="CH10" s="216"/>
      <c r="CI10" s="216"/>
      <c r="CJ10" s="216"/>
      <c r="CK10" s="217"/>
      <c r="CL10" s="221">
        <v>4</v>
      </c>
      <c r="CM10" s="222"/>
      <c r="CN10" s="222"/>
      <c r="CO10" s="222"/>
      <c r="CP10" s="223"/>
      <c r="CQ10" s="230" t="s">
        <v>150</v>
      </c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1"/>
      <c r="EX10" s="231"/>
      <c r="EY10" s="231"/>
      <c r="EZ10" s="231"/>
      <c r="FA10" s="231"/>
      <c r="FB10" s="231"/>
      <c r="FC10" s="231"/>
      <c r="FD10" s="231"/>
      <c r="FE10" s="231"/>
      <c r="FF10" s="215">
        <f>FK22+FK27</f>
        <v>0</v>
      </c>
      <c r="FG10" s="216"/>
      <c r="FH10" s="216"/>
      <c r="FI10" s="216"/>
      <c r="FJ10" s="216"/>
      <c r="FK10" s="216">
        <f>FF22+FF27</f>
        <v>1</v>
      </c>
      <c r="FL10" s="216"/>
      <c r="FM10" s="216"/>
      <c r="FN10" s="217"/>
      <c r="GP10" s="9">
        <v>1</v>
      </c>
      <c r="GQ10" s="10" t="str">
        <f aca="true" t="shared" si="0" ref="GQ10:GQ15">L7</f>
        <v>Streicher</v>
      </c>
      <c r="GR10" s="11" t="str">
        <f>L13</f>
        <v>Hug</v>
      </c>
      <c r="GS10" s="12" t="str">
        <f aca="true" t="shared" si="1" ref="GS10:GS15">IF(GR10=$GQ$10,$GP$10,IF(GR10=$GQ$11,$GP$11,IF(GR10=$GQ$12,$GP$12,IF(GR10=$GQ$13,$GP$13,IF(GR10=$GQ$14,$GP$14,IF(GR10=$GQ$15,$GP$15,"Fehler"))))))</f>
        <v>Fehler</v>
      </c>
      <c r="GT10" s="370">
        <f>SUM(GS10:GS11)</f>
        <v>3</v>
      </c>
      <c r="GV10" s="9">
        <v>1</v>
      </c>
      <c r="GW10" s="10" t="str">
        <f aca="true" t="shared" si="2" ref="GW10:GW15">CQ7</f>
        <v>Oechsle</v>
      </c>
      <c r="GX10" s="11" t="str">
        <f>CQ13</f>
        <v>Reuther</v>
      </c>
      <c r="GY10" s="12" t="str">
        <f aca="true" t="shared" si="3" ref="GY10:GY15">IF(GX10=$GW$10,$GV$10,IF(GX10=$GW$11,$GV$11,IF(GX10=$GW$12,$GV$12,IF(GX10=$GW$13,$GV$13,IF(GX10=$GW$14,$GV$14,IF(GX10=$GW$15,$GV$15,"Fehler"))))))</f>
        <v>Fehler</v>
      </c>
      <c r="GZ10" s="370">
        <f>SUM(GY10:GY11)</f>
        <v>2</v>
      </c>
    </row>
    <row r="11" spans="1:208" ht="18" customHeight="1">
      <c r="A11" s="251"/>
      <c r="B11" s="252"/>
      <c r="C11" s="252"/>
      <c r="D11" s="252"/>
      <c r="E11" s="252"/>
      <c r="F11" s="253"/>
      <c r="G11" s="221">
        <v>5</v>
      </c>
      <c r="H11" s="222"/>
      <c r="I11" s="222"/>
      <c r="J11" s="222"/>
      <c r="K11" s="223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66"/>
      <c r="BS11" s="266"/>
      <c r="BT11" s="266"/>
      <c r="BU11" s="266"/>
      <c r="BV11" s="266"/>
      <c r="BW11" s="266"/>
      <c r="BX11" s="266"/>
      <c r="BY11" s="266"/>
      <c r="BZ11" s="266"/>
      <c r="CA11" s="267"/>
      <c r="CB11" s="215"/>
      <c r="CC11" s="216"/>
      <c r="CD11" s="216"/>
      <c r="CE11" s="216"/>
      <c r="CF11" s="216"/>
      <c r="CG11" s="216"/>
      <c r="CH11" s="216"/>
      <c r="CI11" s="216"/>
      <c r="CJ11" s="216"/>
      <c r="CK11" s="217"/>
      <c r="CL11" s="221">
        <v>5</v>
      </c>
      <c r="CM11" s="222"/>
      <c r="CN11" s="222"/>
      <c r="CO11" s="222"/>
      <c r="CP11" s="223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66"/>
      <c r="EX11" s="266"/>
      <c r="EY11" s="266"/>
      <c r="EZ11" s="266"/>
      <c r="FA11" s="266"/>
      <c r="FB11" s="266"/>
      <c r="FC11" s="266"/>
      <c r="FD11" s="266"/>
      <c r="FE11" s="266"/>
      <c r="FF11" s="215"/>
      <c r="FG11" s="216"/>
      <c r="FH11" s="216"/>
      <c r="FI11" s="216"/>
      <c r="FJ11" s="216"/>
      <c r="FK11" s="216"/>
      <c r="FL11" s="216"/>
      <c r="FM11" s="216"/>
      <c r="FN11" s="217"/>
      <c r="GP11" s="9">
        <v>2</v>
      </c>
      <c r="GQ11" s="10" t="str">
        <f t="shared" si="0"/>
        <v>Luchner</v>
      </c>
      <c r="GR11" s="13" t="str">
        <f>AS13</f>
        <v>Filipowsky</v>
      </c>
      <c r="GS11" s="14">
        <f t="shared" si="1"/>
        <v>3</v>
      </c>
      <c r="GT11" s="371"/>
      <c r="GV11" s="9">
        <v>2</v>
      </c>
      <c r="GW11" s="10" t="str">
        <f t="shared" si="2"/>
        <v>Lamb</v>
      </c>
      <c r="GX11" s="13" t="str">
        <f>DX13</f>
        <v>Lamb</v>
      </c>
      <c r="GY11" s="14">
        <f t="shared" si="3"/>
        <v>2</v>
      </c>
      <c r="GZ11" s="371"/>
    </row>
    <row r="12" spans="1:208" ht="18" customHeight="1" thickBot="1">
      <c r="A12" s="254"/>
      <c r="B12" s="255"/>
      <c r="C12" s="255"/>
      <c r="D12" s="255"/>
      <c r="E12" s="255"/>
      <c r="F12" s="256"/>
      <c r="G12" s="218">
        <v>6</v>
      </c>
      <c r="H12" s="219"/>
      <c r="I12" s="219"/>
      <c r="J12" s="219"/>
      <c r="K12" s="220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74"/>
      <c r="BS12" s="274"/>
      <c r="BT12" s="274"/>
      <c r="BU12" s="274"/>
      <c r="BV12" s="274"/>
      <c r="BW12" s="274"/>
      <c r="BX12" s="274"/>
      <c r="BY12" s="274"/>
      <c r="BZ12" s="274"/>
      <c r="CA12" s="285"/>
      <c r="CB12" s="258"/>
      <c r="CC12" s="224"/>
      <c r="CD12" s="224"/>
      <c r="CE12" s="224"/>
      <c r="CF12" s="224"/>
      <c r="CG12" s="224"/>
      <c r="CH12" s="224"/>
      <c r="CI12" s="224"/>
      <c r="CJ12" s="224"/>
      <c r="CK12" s="225"/>
      <c r="CL12" s="218">
        <v>6</v>
      </c>
      <c r="CM12" s="219"/>
      <c r="CN12" s="219"/>
      <c r="CO12" s="219"/>
      <c r="CP12" s="220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74"/>
      <c r="EX12" s="274"/>
      <c r="EY12" s="274"/>
      <c r="EZ12" s="274"/>
      <c r="FA12" s="274"/>
      <c r="FB12" s="274"/>
      <c r="FC12" s="274"/>
      <c r="FD12" s="274"/>
      <c r="FE12" s="274"/>
      <c r="FF12" s="258"/>
      <c r="FG12" s="224"/>
      <c r="FH12" s="224"/>
      <c r="FI12" s="224"/>
      <c r="FJ12" s="224"/>
      <c r="FK12" s="224"/>
      <c r="FL12" s="224"/>
      <c r="FM12" s="224"/>
      <c r="FN12" s="225"/>
      <c r="FO12" s="38"/>
      <c r="GP12" s="9">
        <v>3</v>
      </c>
      <c r="GQ12" s="10" t="str">
        <f t="shared" si="0"/>
        <v>Filipowsky</v>
      </c>
      <c r="GR12" s="11" t="str">
        <f>L14</f>
        <v>Streicher</v>
      </c>
      <c r="GS12" s="12">
        <f t="shared" si="1"/>
        <v>1</v>
      </c>
      <c r="GT12" s="370">
        <f>SUM(GS12:GS13)</f>
        <v>3</v>
      </c>
      <c r="GV12" s="9">
        <v>3</v>
      </c>
      <c r="GW12" s="10" t="str">
        <f t="shared" si="2"/>
        <v>Toberer</v>
      </c>
      <c r="GX12" s="11" t="str">
        <f>CQ14</f>
        <v>Oechsle</v>
      </c>
      <c r="GY12" s="12">
        <f t="shared" si="3"/>
        <v>1</v>
      </c>
      <c r="GZ12" s="370">
        <f>SUM(GY12:GY13)</f>
        <v>4</v>
      </c>
    </row>
    <row r="13" spans="1:208" ht="18" customHeight="1">
      <c r="A13" s="259" t="s">
        <v>36</v>
      </c>
      <c r="B13" s="260"/>
      <c r="C13" s="260"/>
      <c r="D13" s="260"/>
      <c r="E13" s="260"/>
      <c r="F13" s="261"/>
      <c r="G13" s="262">
        <v>1</v>
      </c>
      <c r="H13" s="263"/>
      <c r="I13" s="263"/>
      <c r="J13" s="263"/>
      <c r="K13" s="264"/>
      <c r="L13" s="277" t="s">
        <v>113</v>
      </c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 t="s">
        <v>114</v>
      </c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270">
        <f>FF18</f>
        <v>0</v>
      </c>
      <c r="CC13" s="268"/>
      <c r="CD13" s="268"/>
      <c r="CE13" s="268"/>
      <c r="CF13" s="268"/>
      <c r="CG13" s="268">
        <f>FK18</f>
        <v>1</v>
      </c>
      <c r="CH13" s="268"/>
      <c r="CI13" s="268"/>
      <c r="CJ13" s="268"/>
      <c r="CK13" s="269"/>
      <c r="CL13" s="262">
        <v>1</v>
      </c>
      <c r="CM13" s="263"/>
      <c r="CN13" s="263"/>
      <c r="CO13" s="263"/>
      <c r="CP13" s="264"/>
      <c r="CQ13" s="277" t="s">
        <v>137</v>
      </c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 t="s">
        <v>136</v>
      </c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9"/>
      <c r="FF13" s="270">
        <f>FK18</f>
        <v>1</v>
      </c>
      <c r="FG13" s="268"/>
      <c r="FH13" s="268"/>
      <c r="FI13" s="268"/>
      <c r="FJ13" s="268"/>
      <c r="FK13" s="268">
        <f>FF18</f>
        <v>0</v>
      </c>
      <c r="FL13" s="268"/>
      <c r="FM13" s="268"/>
      <c r="FN13" s="269"/>
      <c r="FO13" s="38"/>
      <c r="GO13" s="39"/>
      <c r="GP13" s="9">
        <v>4</v>
      </c>
      <c r="GQ13" s="10" t="str">
        <f t="shared" si="0"/>
        <v>Schleider</v>
      </c>
      <c r="GR13" s="13" t="str">
        <f>AS14</f>
        <v>Luchner</v>
      </c>
      <c r="GS13" s="14">
        <f t="shared" si="1"/>
        <v>2</v>
      </c>
      <c r="GT13" s="371"/>
      <c r="GU13" s="39"/>
      <c r="GV13" s="9">
        <v>4</v>
      </c>
      <c r="GW13" s="10" t="str">
        <f t="shared" si="2"/>
        <v>Burkart</v>
      </c>
      <c r="GX13" s="13" t="str">
        <f>DX14</f>
        <v>Toberer</v>
      </c>
      <c r="GY13" s="14">
        <f t="shared" si="3"/>
        <v>3</v>
      </c>
      <c r="GZ13" s="371"/>
    </row>
    <row r="14" spans="1:208" ht="18" customHeight="1">
      <c r="A14" s="251"/>
      <c r="B14" s="252"/>
      <c r="C14" s="252"/>
      <c r="D14" s="252"/>
      <c r="E14" s="252"/>
      <c r="F14" s="253"/>
      <c r="G14" s="221">
        <v>2</v>
      </c>
      <c r="H14" s="222"/>
      <c r="I14" s="222"/>
      <c r="J14" s="222"/>
      <c r="K14" s="223"/>
      <c r="L14" s="275" t="s">
        <v>111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 t="s">
        <v>112</v>
      </c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76"/>
      <c r="CB14" s="215">
        <f>FF19</f>
        <v>0</v>
      </c>
      <c r="CC14" s="216"/>
      <c r="CD14" s="216"/>
      <c r="CE14" s="216"/>
      <c r="CF14" s="216"/>
      <c r="CG14" s="216">
        <f>FK19</f>
        <v>1</v>
      </c>
      <c r="CH14" s="216"/>
      <c r="CI14" s="216"/>
      <c r="CJ14" s="216"/>
      <c r="CK14" s="217"/>
      <c r="CL14" s="221">
        <v>2</v>
      </c>
      <c r="CM14" s="222"/>
      <c r="CN14" s="222"/>
      <c r="CO14" s="222"/>
      <c r="CP14" s="223"/>
      <c r="CQ14" s="275" t="s">
        <v>135</v>
      </c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 t="s">
        <v>138</v>
      </c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76"/>
      <c r="FF14" s="215">
        <f>FK19</f>
        <v>1</v>
      </c>
      <c r="FG14" s="216"/>
      <c r="FH14" s="216"/>
      <c r="FI14" s="216"/>
      <c r="FJ14" s="216"/>
      <c r="FK14" s="216">
        <f>FF19</f>
        <v>0</v>
      </c>
      <c r="FL14" s="216"/>
      <c r="FM14" s="216"/>
      <c r="FN14" s="217"/>
      <c r="FO14" s="38"/>
      <c r="GO14" s="39"/>
      <c r="GP14" s="9">
        <v>5</v>
      </c>
      <c r="GQ14" s="10">
        <f t="shared" si="0"/>
        <v>0</v>
      </c>
      <c r="GR14" s="15">
        <f>L15</f>
        <v>0</v>
      </c>
      <c r="GS14" s="12">
        <f t="shared" si="1"/>
        <v>5</v>
      </c>
      <c r="GT14" s="370">
        <f>SUM(GS14:GS15)</f>
        <v>10</v>
      </c>
      <c r="GU14" s="39"/>
      <c r="GV14" s="9">
        <v>5</v>
      </c>
      <c r="GW14" s="10">
        <f t="shared" si="2"/>
        <v>0</v>
      </c>
      <c r="GX14" s="15">
        <f>CQ15</f>
        <v>0</v>
      </c>
      <c r="GY14" s="12">
        <f t="shared" si="3"/>
        <v>5</v>
      </c>
      <c r="GZ14" s="370">
        <f>SUM(GY14:GY15)</f>
        <v>10</v>
      </c>
    </row>
    <row r="15" spans="1:208" ht="18" customHeight="1" thickBot="1">
      <c r="A15" s="254"/>
      <c r="B15" s="255"/>
      <c r="C15" s="255"/>
      <c r="D15" s="255"/>
      <c r="E15" s="255"/>
      <c r="F15" s="256"/>
      <c r="G15" s="218">
        <v>3</v>
      </c>
      <c r="H15" s="219"/>
      <c r="I15" s="219"/>
      <c r="J15" s="219"/>
      <c r="K15" s="220"/>
      <c r="L15" s="378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379"/>
      <c r="CB15" s="258"/>
      <c r="CC15" s="224"/>
      <c r="CD15" s="224"/>
      <c r="CE15" s="224"/>
      <c r="CF15" s="224"/>
      <c r="CG15" s="224"/>
      <c r="CH15" s="224"/>
      <c r="CI15" s="224"/>
      <c r="CJ15" s="224"/>
      <c r="CK15" s="225"/>
      <c r="CL15" s="218">
        <v>3</v>
      </c>
      <c r="CM15" s="219"/>
      <c r="CN15" s="219"/>
      <c r="CO15" s="219"/>
      <c r="CP15" s="220"/>
      <c r="CQ15" s="378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379"/>
      <c r="FF15" s="258"/>
      <c r="FG15" s="224"/>
      <c r="FH15" s="224"/>
      <c r="FI15" s="224"/>
      <c r="FJ15" s="224"/>
      <c r="FK15" s="224"/>
      <c r="FL15" s="224"/>
      <c r="FM15" s="224"/>
      <c r="FN15" s="225"/>
      <c r="FO15" s="38"/>
      <c r="GO15" s="39"/>
      <c r="GP15" s="16">
        <v>6</v>
      </c>
      <c r="GQ15" s="17">
        <f t="shared" si="0"/>
        <v>0</v>
      </c>
      <c r="GR15" s="18">
        <f>AS15</f>
        <v>0</v>
      </c>
      <c r="GS15" s="14">
        <f t="shared" si="1"/>
        <v>5</v>
      </c>
      <c r="GT15" s="371"/>
      <c r="GU15" s="39"/>
      <c r="GV15" s="16">
        <v>6</v>
      </c>
      <c r="GW15" s="10">
        <f t="shared" si="2"/>
        <v>0</v>
      </c>
      <c r="GX15" s="18">
        <f>DX15</f>
        <v>0</v>
      </c>
      <c r="GY15" s="14">
        <f t="shared" si="3"/>
        <v>5</v>
      </c>
      <c r="GZ15" s="371"/>
    </row>
    <row r="16" spans="1:208" ht="21" customHeight="1">
      <c r="A16" s="280" t="s">
        <v>37</v>
      </c>
      <c r="B16" s="280"/>
      <c r="C16" s="280"/>
      <c r="D16" s="280"/>
      <c r="E16" s="280"/>
      <c r="F16" s="281" t="s">
        <v>38</v>
      </c>
      <c r="G16" s="281"/>
      <c r="H16" s="281"/>
      <c r="I16" s="281"/>
      <c r="J16" s="281"/>
      <c r="K16" s="282" t="s">
        <v>39</v>
      </c>
      <c r="L16" s="283"/>
      <c r="M16" s="283"/>
      <c r="N16" s="283"/>
      <c r="O16" s="283"/>
      <c r="P16" s="284" t="s">
        <v>40</v>
      </c>
      <c r="Q16" s="284"/>
      <c r="R16" s="284"/>
      <c r="S16" s="284"/>
      <c r="T16" s="284"/>
      <c r="U16" s="383" t="s">
        <v>41</v>
      </c>
      <c r="V16" s="384"/>
      <c r="W16" s="384"/>
      <c r="X16" s="384"/>
      <c r="Y16" s="384"/>
      <c r="Z16" s="380">
        <f>IF(GT12&lt;GT14,"",IF(GT12=GT14,"ACHTUNG !","Stellunsgfehler !"))</f>
      </c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74" t="s">
        <v>5</v>
      </c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81">
        <f>IF(GZ12&lt;GZ14,"",IF(GZ12=GZ14,"ACHTUNG !","Stellunsgfehler !"))</f>
      </c>
      <c r="DR16" s="381"/>
      <c r="DS16" s="381"/>
      <c r="DT16" s="381"/>
      <c r="DU16" s="381"/>
      <c r="DV16" s="381"/>
      <c r="DW16" s="381"/>
      <c r="DX16" s="381"/>
      <c r="DY16" s="381"/>
      <c r="DZ16" s="381"/>
      <c r="EA16" s="381"/>
      <c r="EB16" s="381"/>
      <c r="EC16" s="381"/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1"/>
      <c r="EP16" s="381"/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1"/>
      <c r="FC16" s="381"/>
      <c r="FD16" s="381"/>
      <c r="FE16" s="381"/>
      <c r="FF16" s="381"/>
      <c r="FG16" s="381"/>
      <c r="FH16" s="381"/>
      <c r="FI16" s="381"/>
      <c r="FJ16" s="381"/>
      <c r="FK16" s="381"/>
      <c r="FL16" s="381"/>
      <c r="FM16" s="381"/>
      <c r="FN16" s="382"/>
      <c r="FO16" s="39"/>
      <c r="FR16" s="35" t="s">
        <v>73</v>
      </c>
      <c r="FS16" s="35" t="s">
        <v>74</v>
      </c>
      <c r="FT16" s="21" t="s">
        <v>19</v>
      </c>
      <c r="FU16" s="21" t="s">
        <v>4</v>
      </c>
      <c r="FV16" s="22" t="s">
        <v>20</v>
      </c>
      <c r="FW16" s="20" t="s">
        <v>19</v>
      </c>
      <c r="FX16" s="21" t="s">
        <v>4</v>
      </c>
      <c r="FY16" s="22" t="s">
        <v>20</v>
      </c>
      <c r="FZ16" s="20" t="s">
        <v>19</v>
      </c>
      <c r="GA16" s="21" t="s">
        <v>4</v>
      </c>
      <c r="GB16" s="22" t="s">
        <v>20</v>
      </c>
      <c r="GC16" s="20" t="s">
        <v>19</v>
      </c>
      <c r="GD16" s="21" t="s">
        <v>4</v>
      </c>
      <c r="GE16" s="22" t="s">
        <v>20</v>
      </c>
      <c r="GF16" s="20" t="s">
        <v>19</v>
      </c>
      <c r="GG16" s="21" t="s">
        <v>4</v>
      </c>
      <c r="GH16" s="22" t="s">
        <v>20</v>
      </c>
      <c r="GI16" s="20" t="s">
        <v>19</v>
      </c>
      <c r="GJ16" s="21" t="s">
        <v>4</v>
      </c>
      <c r="GK16" s="22" t="s">
        <v>20</v>
      </c>
      <c r="GL16" s="20" t="s">
        <v>19</v>
      </c>
      <c r="GM16" s="21" t="s">
        <v>4</v>
      </c>
      <c r="GN16" s="22" t="s">
        <v>20</v>
      </c>
      <c r="GO16" s="39"/>
      <c r="GP16" s="375" t="s">
        <v>26</v>
      </c>
      <c r="GQ16" s="376"/>
      <c r="GR16" s="377"/>
      <c r="GS16" s="191" t="str">
        <f>IF(GT12&lt;GT14,"io",IF(GT12=GT14,"ACHTUNG !","Stellunsgfehler !"))</f>
        <v>io</v>
      </c>
      <c r="GT16" s="192"/>
      <c r="GU16" s="39"/>
      <c r="GV16" s="375" t="s">
        <v>26</v>
      </c>
      <c r="GW16" s="376"/>
      <c r="GX16" s="377"/>
      <c r="GY16" s="191" t="str">
        <f>IF(GZ12&lt;GZ14,"io",IF(GZ12=GZ14,"ACHTUNG !","Stellunsgfehler !"))</f>
        <v>io</v>
      </c>
      <c r="GZ16" s="192"/>
    </row>
    <row r="17" spans="1:208" ht="35.25" customHeight="1">
      <c r="A17" s="280"/>
      <c r="B17" s="280"/>
      <c r="C17" s="280"/>
      <c r="D17" s="280"/>
      <c r="E17" s="280"/>
      <c r="F17" s="281"/>
      <c r="G17" s="281"/>
      <c r="H17" s="281"/>
      <c r="I17" s="281"/>
      <c r="J17" s="281"/>
      <c r="K17" s="282"/>
      <c r="L17" s="282"/>
      <c r="M17" s="282"/>
      <c r="N17" s="282"/>
      <c r="O17" s="282"/>
      <c r="P17" s="281"/>
      <c r="Q17" s="281"/>
      <c r="R17" s="281"/>
      <c r="S17" s="281"/>
      <c r="T17" s="281"/>
      <c r="U17" s="385"/>
      <c r="V17" s="386"/>
      <c r="W17" s="386"/>
      <c r="X17" s="386"/>
      <c r="Y17" s="387"/>
      <c r="Z17" s="361" t="s">
        <v>0</v>
      </c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3"/>
      <c r="BL17" s="361" t="s">
        <v>1</v>
      </c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2"/>
      <c r="CP17" s="362"/>
      <c r="CQ17" s="362"/>
      <c r="CR17" s="362"/>
      <c r="CS17" s="362"/>
      <c r="CT17" s="362"/>
      <c r="CU17" s="362"/>
      <c r="CV17" s="362"/>
      <c r="CW17" s="363"/>
      <c r="CX17" s="271" t="s">
        <v>6</v>
      </c>
      <c r="CY17" s="272"/>
      <c r="CZ17" s="272"/>
      <c r="DA17" s="272"/>
      <c r="DB17" s="272"/>
      <c r="DC17" s="272"/>
      <c r="DD17" s="272"/>
      <c r="DE17" s="272"/>
      <c r="DF17" s="272"/>
      <c r="DG17" s="273"/>
      <c r="DH17" s="271" t="s">
        <v>7</v>
      </c>
      <c r="DI17" s="272"/>
      <c r="DJ17" s="272"/>
      <c r="DK17" s="272"/>
      <c r="DL17" s="272"/>
      <c r="DM17" s="272"/>
      <c r="DN17" s="272"/>
      <c r="DO17" s="272"/>
      <c r="DP17" s="272"/>
      <c r="DQ17" s="273"/>
      <c r="DR17" s="271" t="s">
        <v>8</v>
      </c>
      <c r="DS17" s="272"/>
      <c r="DT17" s="272"/>
      <c r="DU17" s="272"/>
      <c r="DV17" s="272"/>
      <c r="DW17" s="272"/>
      <c r="DX17" s="272"/>
      <c r="DY17" s="272"/>
      <c r="DZ17" s="272"/>
      <c r="EA17" s="273"/>
      <c r="EB17" s="271" t="s">
        <v>67</v>
      </c>
      <c r="EC17" s="272"/>
      <c r="ED17" s="272"/>
      <c r="EE17" s="272"/>
      <c r="EF17" s="272"/>
      <c r="EG17" s="272"/>
      <c r="EH17" s="272"/>
      <c r="EI17" s="272"/>
      <c r="EJ17" s="272"/>
      <c r="EK17" s="273"/>
      <c r="EL17" s="271" t="s">
        <v>68</v>
      </c>
      <c r="EM17" s="272"/>
      <c r="EN17" s="272"/>
      <c r="EO17" s="272"/>
      <c r="EP17" s="272"/>
      <c r="EQ17" s="272"/>
      <c r="ER17" s="272"/>
      <c r="ES17" s="272"/>
      <c r="ET17" s="272"/>
      <c r="EU17" s="273"/>
      <c r="EV17" s="271" t="s">
        <v>9</v>
      </c>
      <c r="EW17" s="272"/>
      <c r="EX17" s="272"/>
      <c r="EY17" s="272"/>
      <c r="EZ17" s="272"/>
      <c r="FA17" s="272"/>
      <c r="FB17" s="272"/>
      <c r="FC17" s="272"/>
      <c r="FD17" s="272"/>
      <c r="FE17" s="273"/>
      <c r="FF17" s="271" t="s">
        <v>10</v>
      </c>
      <c r="FG17" s="272"/>
      <c r="FH17" s="272"/>
      <c r="FI17" s="272"/>
      <c r="FJ17" s="272"/>
      <c r="FK17" s="272"/>
      <c r="FL17" s="272"/>
      <c r="FM17" s="272"/>
      <c r="FN17" s="273"/>
      <c r="FR17" s="35" t="str">
        <f aca="true" t="shared" si="4" ref="FR17:FR33">Z17</f>
        <v>Mannschaft A</v>
      </c>
      <c r="FS17" s="35" t="str">
        <f>BL17</f>
        <v>Mannschaft B</v>
      </c>
      <c r="FT17" s="194" t="s">
        <v>6</v>
      </c>
      <c r="FU17" s="194"/>
      <c r="FV17" s="195"/>
      <c r="FW17" s="193" t="s">
        <v>7</v>
      </c>
      <c r="FX17" s="194"/>
      <c r="FY17" s="195"/>
      <c r="FZ17" s="193" t="s">
        <v>8</v>
      </c>
      <c r="GA17" s="194"/>
      <c r="GB17" s="195"/>
      <c r="GC17" s="193" t="s">
        <v>67</v>
      </c>
      <c r="GD17" s="194"/>
      <c r="GE17" s="195"/>
      <c r="GF17" s="193" t="s">
        <v>68</v>
      </c>
      <c r="GG17" s="194"/>
      <c r="GH17" s="195"/>
      <c r="GI17" s="193" t="s">
        <v>9</v>
      </c>
      <c r="GJ17" s="194"/>
      <c r="GK17" s="195"/>
      <c r="GL17" s="193" t="s">
        <v>10</v>
      </c>
      <c r="GM17" s="194"/>
      <c r="GN17" s="195"/>
      <c r="GP17" s="19"/>
      <c r="GQ17" s="5"/>
      <c r="GR17" s="5"/>
      <c r="GS17" s="19"/>
      <c r="GT17" s="19"/>
      <c r="GV17" s="19"/>
      <c r="GW17" s="5"/>
      <c r="GX17" s="5"/>
      <c r="GY17" s="19"/>
      <c r="GZ17" s="19"/>
    </row>
    <row r="18" spans="1:204" ht="18.75" customHeight="1">
      <c r="A18" s="306" t="s">
        <v>42</v>
      </c>
      <c r="B18" s="307"/>
      <c r="C18" s="307"/>
      <c r="D18" s="307"/>
      <c r="E18" s="308"/>
      <c r="F18" s="309" t="s">
        <v>45</v>
      </c>
      <c r="G18" s="310"/>
      <c r="H18" s="310"/>
      <c r="I18" s="310"/>
      <c r="J18" s="311"/>
      <c r="K18" s="312" t="s">
        <v>50</v>
      </c>
      <c r="L18" s="313"/>
      <c r="M18" s="313"/>
      <c r="N18" s="313"/>
      <c r="O18" s="314"/>
      <c r="P18" s="309" t="s">
        <v>50</v>
      </c>
      <c r="Q18" s="310"/>
      <c r="R18" s="310"/>
      <c r="S18" s="310"/>
      <c r="T18" s="311"/>
      <c r="U18" s="306" t="s">
        <v>59</v>
      </c>
      <c r="V18" s="307"/>
      <c r="W18" s="307"/>
      <c r="X18" s="307"/>
      <c r="Y18" s="308"/>
      <c r="Z18" s="345" t="str">
        <f>CONCATENATE(L13," / ",AS13)</f>
        <v>Hug / Filipowsky</v>
      </c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7"/>
      <c r="BL18" s="345" t="str">
        <f>CONCATENATE(CQ13," / ",DX13)</f>
        <v>Reuther / Lamb</v>
      </c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7"/>
      <c r="CX18" s="296">
        <v>11</v>
      </c>
      <c r="CY18" s="297"/>
      <c r="CZ18" s="297"/>
      <c r="DA18" s="297"/>
      <c r="DB18" s="297"/>
      <c r="DC18" s="297">
        <v>7</v>
      </c>
      <c r="DD18" s="297"/>
      <c r="DE18" s="297"/>
      <c r="DF18" s="297"/>
      <c r="DG18" s="298"/>
      <c r="DH18" s="296">
        <v>3</v>
      </c>
      <c r="DI18" s="297"/>
      <c r="DJ18" s="297"/>
      <c r="DK18" s="297"/>
      <c r="DL18" s="297"/>
      <c r="DM18" s="297">
        <v>11</v>
      </c>
      <c r="DN18" s="297"/>
      <c r="DO18" s="297"/>
      <c r="DP18" s="297"/>
      <c r="DQ18" s="298"/>
      <c r="DR18" s="296">
        <v>9</v>
      </c>
      <c r="DS18" s="297"/>
      <c r="DT18" s="297"/>
      <c r="DU18" s="297"/>
      <c r="DV18" s="297"/>
      <c r="DW18" s="297">
        <v>11</v>
      </c>
      <c r="DX18" s="297"/>
      <c r="DY18" s="297"/>
      <c r="DZ18" s="297"/>
      <c r="EA18" s="298"/>
      <c r="EB18" s="296">
        <v>7</v>
      </c>
      <c r="EC18" s="297"/>
      <c r="ED18" s="297"/>
      <c r="EE18" s="297"/>
      <c r="EF18" s="297"/>
      <c r="EG18" s="297">
        <v>11</v>
      </c>
      <c r="EH18" s="297"/>
      <c r="EI18" s="297"/>
      <c r="EJ18" s="297"/>
      <c r="EK18" s="298"/>
      <c r="EL18" s="296"/>
      <c r="EM18" s="297"/>
      <c r="EN18" s="297"/>
      <c r="EO18" s="297"/>
      <c r="EP18" s="297"/>
      <c r="EQ18" s="297"/>
      <c r="ER18" s="297"/>
      <c r="ES18" s="297"/>
      <c r="ET18" s="297"/>
      <c r="EU18" s="298"/>
      <c r="EV18" s="301">
        <f aca="true" t="shared" si="5" ref="EV18:EV33">IF(CX18+DC18&gt;0,GI18,"")</f>
        <v>1</v>
      </c>
      <c r="EW18" s="302"/>
      <c r="EX18" s="302"/>
      <c r="EY18" s="302"/>
      <c r="EZ18" s="303"/>
      <c r="FA18" s="304">
        <f aca="true" t="shared" si="6" ref="FA18:FA33">IF(CX18+DC18&gt;0,GK18,"")</f>
        <v>3</v>
      </c>
      <c r="FB18" s="302"/>
      <c r="FC18" s="302"/>
      <c r="FD18" s="302"/>
      <c r="FE18" s="305"/>
      <c r="FF18" s="345">
        <f aca="true" t="shared" si="7" ref="FF18:FF27">GL18</f>
        <v>0</v>
      </c>
      <c r="FG18" s="346"/>
      <c r="FH18" s="346"/>
      <c r="FI18" s="346"/>
      <c r="FJ18" s="26"/>
      <c r="FK18" s="346">
        <f aca="true" t="shared" si="8" ref="FK18:FK27">GN18</f>
        <v>1</v>
      </c>
      <c r="FL18" s="346"/>
      <c r="FM18" s="346"/>
      <c r="FN18" s="347"/>
      <c r="FR18" s="36" t="str">
        <f t="shared" si="4"/>
        <v>Hug / Filipowsky</v>
      </c>
      <c r="FS18" s="36" t="str">
        <f>BL18</f>
        <v>Reuther / Lamb</v>
      </c>
      <c r="FT18" s="33">
        <f aca="true" t="shared" si="9" ref="FT18:FT33">IF(CX18&gt;=11,IF(CX18-DC18&gt;1,1,0),0)</f>
        <v>1</v>
      </c>
      <c r="FU18" s="23" t="s">
        <v>4</v>
      </c>
      <c r="FV18" s="4">
        <f aca="true" t="shared" si="10" ref="FV18:FV33">IF(DC18&gt;=11,IF(DC18-CX18&gt;1,1,0),0)</f>
        <v>0</v>
      </c>
      <c r="FW18" s="3">
        <f aca="true" t="shared" si="11" ref="FW18:FW33">IF(DH18&gt;=11,IF(DH18-DM18&gt;1,1,0),0)</f>
        <v>0</v>
      </c>
      <c r="FX18" s="23" t="s">
        <v>4</v>
      </c>
      <c r="FY18" s="4">
        <f aca="true" t="shared" si="12" ref="FY18:FY33">IF(DM18&gt;=11,IF(DM18-DH18&gt;1,1,0),0)</f>
        <v>1</v>
      </c>
      <c r="FZ18" s="3">
        <f aca="true" t="shared" si="13" ref="FZ18:FZ33">IF(DR18&gt;=11,IF(DR18-DW18&gt;1,1,0),0)</f>
        <v>0</v>
      </c>
      <c r="GA18" s="23" t="s">
        <v>4</v>
      </c>
      <c r="GB18" s="4">
        <f aca="true" t="shared" si="14" ref="GB18:GB33">IF(DW18&gt;=11,IF(DW18-DR18&gt;1,1,0),0)</f>
        <v>1</v>
      </c>
      <c r="GC18" s="3">
        <f aca="true" t="shared" si="15" ref="GC18:GC33">IF(EB18&gt;=11,IF(EB18-EG18&gt;1,1,0),0)</f>
        <v>0</v>
      </c>
      <c r="GD18" s="23" t="s">
        <v>4</v>
      </c>
      <c r="GE18" s="4">
        <f aca="true" t="shared" si="16" ref="GE18:GE33">IF(EG18&gt;=11,IF(EG18-EB18&gt;1,1,0),0)</f>
        <v>1</v>
      </c>
      <c r="GF18" s="3">
        <f aca="true" t="shared" si="17" ref="GF18:GF33">IF(EL18&gt;=11,IF(EL18-EQ18&gt;1,1,0),0)</f>
        <v>0</v>
      </c>
      <c r="GG18" s="23" t="s">
        <v>4</v>
      </c>
      <c r="GH18" s="4">
        <f aca="true" t="shared" si="18" ref="GH18:GH33">IF(EQ18&gt;=11,IF(EQ18-EL18&gt;1,1,0),0)</f>
        <v>0</v>
      </c>
      <c r="GI18" s="3">
        <f aca="true" t="shared" si="19" ref="GI18:GI33">FT18+FW18+FZ18+GC18+GF18</f>
        <v>1</v>
      </c>
      <c r="GJ18" s="23" t="s">
        <v>4</v>
      </c>
      <c r="GK18" s="4">
        <f aca="true" t="shared" si="20" ref="GK18:GK33">FV18+FY18+GB18+GE18+GH18</f>
        <v>3</v>
      </c>
      <c r="GL18" s="3">
        <f aca="true" t="shared" si="21" ref="GL18:GL33">IF(IF(GI18+GK18&gt;=3,GI18&gt;=3,0),1,0)</f>
        <v>0</v>
      </c>
      <c r="GM18" s="23" t="s">
        <v>4</v>
      </c>
      <c r="GN18" s="4">
        <f aca="true" t="shared" si="22" ref="GN18:GN33">IF(IF(GI18+GK18&gt;=3,GK18&gt;=3,0),1,0)</f>
        <v>1</v>
      </c>
      <c r="GP18" s="19"/>
      <c r="GV18" s="19"/>
    </row>
    <row r="19" spans="1:208" ht="19.5" customHeight="1">
      <c r="A19" s="306" t="s">
        <v>43</v>
      </c>
      <c r="B19" s="307"/>
      <c r="C19" s="307"/>
      <c r="D19" s="307"/>
      <c r="E19" s="308"/>
      <c r="F19" s="309" t="s">
        <v>46</v>
      </c>
      <c r="G19" s="310"/>
      <c r="H19" s="310"/>
      <c r="I19" s="310"/>
      <c r="J19" s="311"/>
      <c r="K19" s="312" t="s">
        <v>51</v>
      </c>
      <c r="L19" s="313"/>
      <c r="M19" s="313"/>
      <c r="N19" s="313"/>
      <c r="O19" s="314"/>
      <c r="P19" s="309" t="s">
        <v>51</v>
      </c>
      <c r="Q19" s="310"/>
      <c r="R19" s="310"/>
      <c r="S19" s="310"/>
      <c r="T19" s="311"/>
      <c r="U19" s="306" t="s">
        <v>60</v>
      </c>
      <c r="V19" s="307"/>
      <c r="W19" s="307"/>
      <c r="X19" s="307"/>
      <c r="Y19" s="308"/>
      <c r="Z19" s="345" t="str">
        <f>CONCATENATE(L14," / ",AS14)</f>
        <v>Streicher / Luchner</v>
      </c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7"/>
      <c r="BL19" s="345" t="str">
        <f>CONCATENATE(CQ14," / ",DX14)</f>
        <v>Oechsle / Toberer</v>
      </c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7"/>
      <c r="CX19" s="296">
        <v>10</v>
      </c>
      <c r="CY19" s="297"/>
      <c r="CZ19" s="297"/>
      <c r="DA19" s="297"/>
      <c r="DB19" s="297"/>
      <c r="DC19" s="297">
        <v>12</v>
      </c>
      <c r="DD19" s="297"/>
      <c r="DE19" s="297"/>
      <c r="DF19" s="297"/>
      <c r="DG19" s="298"/>
      <c r="DH19" s="296">
        <v>8</v>
      </c>
      <c r="DI19" s="297"/>
      <c r="DJ19" s="297"/>
      <c r="DK19" s="297"/>
      <c r="DL19" s="297"/>
      <c r="DM19" s="297">
        <v>11</v>
      </c>
      <c r="DN19" s="297"/>
      <c r="DO19" s="297"/>
      <c r="DP19" s="297"/>
      <c r="DQ19" s="298"/>
      <c r="DR19" s="296">
        <v>2</v>
      </c>
      <c r="DS19" s="297"/>
      <c r="DT19" s="297"/>
      <c r="DU19" s="297"/>
      <c r="DV19" s="297"/>
      <c r="DW19" s="297">
        <v>11</v>
      </c>
      <c r="DX19" s="297"/>
      <c r="DY19" s="297"/>
      <c r="DZ19" s="297"/>
      <c r="EA19" s="298"/>
      <c r="EB19" s="296"/>
      <c r="EC19" s="297"/>
      <c r="ED19" s="297"/>
      <c r="EE19" s="297"/>
      <c r="EF19" s="297"/>
      <c r="EG19" s="297"/>
      <c r="EH19" s="297"/>
      <c r="EI19" s="297"/>
      <c r="EJ19" s="297"/>
      <c r="EK19" s="298"/>
      <c r="EL19" s="296"/>
      <c r="EM19" s="297"/>
      <c r="EN19" s="297"/>
      <c r="EO19" s="297"/>
      <c r="EP19" s="297"/>
      <c r="EQ19" s="297"/>
      <c r="ER19" s="297"/>
      <c r="ES19" s="297"/>
      <c r="ET19" s="297"/>
      <c r="EU19" s="298"/>
      <c r="EV19" s="301">
        <f t="shared" si="5"/>
        <v>0</v>
      </c>
      <c r="EW19" s="302"/>
      <c r="EX19" s="302"/>
      <c r="EY19" s="302"/>
      <c r="EZ19" s="303"/>
      <c r="FA19" s="304">
        <f t="shared" si="6"/>
        <v>3</v>
      </c>
      <c r="FB19" s="302"/>
      <c r="FC19" s="302"/>
      <c r="FD19" s="302"/>
      <c r="FE19" s="305"/>
      <c r="FF19" s="345">
        <f t="shared" si="7"/>
        <v>0</v>
      </c>
      <c r="FG19" s="346"/>
      <c r="FH19" s="346"/>
      <c r="FI19" s="346"/>
      <c r="FJ19" s="26"/>
      <c r="FK19" s="346">
        <f t="shared" si="8"/>
        <v>1</v>
      </c>
      <c r="FL19" s="346"/>
      <c r="FM19" s="346"/>
      <c r="FN19" s="347"/>
      <c r="FR19" s="36" t="str">
        <f t="shared" si="4"/>
        <v>Streicher / Luchner</v>
      </c>
      <c r="FS19" s="36" t="str">
        <f>BL19</f>
        <v>Oechsle / Toberer</v>
      </c>
      <c r="FT19" s="33">
        <f t="shared" si="9"/>
        <v>0</v>
      </c>
      <c r="FU19" s="23" t="s">
        <v>4</v>
      </c>
      <c r="FV19" s="4">
        <f t="shared" si="10"/>
        <v>1</v>
      </c>
      <c r="FW19" s="3">
        <f t="shared" si="11"/>
        <v>0</v>
      </c>
      <c r="FX19" s="23" t="s">
        <v>4</v>
      </c>
      <c r="FY19" s="4">
        <f t="shared" si="12"/>
        <v>1</v>
      </c>
      <c r="FZ19" s="3">
        <f t="shared" si="13"/>
        <v>0</v>
      </c>
      <c r="GA19" s="23" t="s">
        <v>4</v>
      </c>
      <c r="GB19" s="4">
        <f t="shared" si="14"/>
        <v>1</v>
      </c>
      <c r="GC19" s="3">
        <f t="shared" si="15"/>
        <v>0</v>
      </c>
      <c r="GD19" s="23" t="s">
        <v>4</v>
      </c>
      <c r="GE19" s="4">
        <f t="shared" si="16"/>
        <v>0</v>
      </c>
      <c r="GF19" s="3">
        <f t="shared" si="17"/>
        <v>0</v>
      </c>
      <c r="GG19" s="23" t="s">
        <v>4</v>
      </c>
      <c r="GH19" s="4">
        <f t="shared" si="18"/>
        <v>0</v>
      </c>
      <c r="GI19" s="3">
        <f t="shared" si="19"/>
        <v>0</v>
      </c>
      <c r="GJ19" s="23" t="s">
        <v>4</v>
      </c>
      <c r="GK19" s="4">
        <f t="shared" si="20"/>
        <v>3</v>
      </c>
      <c r="GL19" s="3">
        <f t="shared" si="21"/>
        <v>0</v>
      </c>
      <c r="GM19" s="23" t="s">
        <v>4</v>
      </c>
      <c r="GN19" s="4">
        <f t="shared" si="22"/>
        <v>1</v>
      </c>
      <c r="GP19" s="19"/>
      <c r="GQ19" s="5"/>
      <c r="GR19" s="5"/>
      <c r="GS19" s="19"/>
      <c r="GT19" s="19"/>
      <c r="GV19" s="19"/>
      <c r="GW19" s="5"/>
      <c r="GX19" s="5"/>
      <c r="GY19" s="19"/>
      <c r="GZ19" s="19"/>
    </row>
    <row r="20" spans="1:196" ht="18.75" customHeight="1">
      <c r="A20" s="306" t="s">
        <v>44</v>
      </c>
      <c r="B20" s="307"/>
      <c r="C20" s="307"/>
      <c r="D20" s="307"/>
      <c r="E20" s="308"/>
      <c r="F20" s="309" t="s">
        <v>47</v>
      </c>
      <c r="G20" s="310"/>
      <c r="H20" s="310"/>
      <c r="I20" s="310"/>
      <c r="J20" s="311"/>
      <c r="K20" s="312" t="s">
        <v>45</v>
      </c>
      <c r="L20" s="313"/>
      <c r="M20" s="313"/>
      <c r="N20" s="313"/>
      <c r="O20" s="314"/>
      <c r="P20" s="309" t="s">
        <v>45</v>
      </c>
      <c r="Q20" s="310"/>
      <c r="R20" s="310"/>
      <c r="S20" s="310"/>
      <c r="T20" s="311"/>
      <c r="U20" s="306" t="s">
        <v>61</v>
      </c>
      <c r="V20" s="307"/>
      <c r="W20" s="307"/>
      <c r="X20" s="307"/>
      <c r="Y20" s="308"/>
      <c r="Z20" s="345" t="str">
        <f>L7</f>
        <v>Streicher</v>
      </c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7"/>
      <c r="BL20" s="345" t="str">
        <f>CQ8</f>
        <v>Lamb</v>
      </c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7"/>
      <c r="CX20" s="296">
        <v>5</v>
      </c>
      <c r="CY20" s="297"/>
      <c r="CZ20" s="297"/>
      <c r="DA20" s="297"/>
      <c r="DB20" s="297"/>
      <c r="DC20" s="297">
        <v>11</v>
      </c>
      <c r="DD20" s="297"/>
      <c r="DE20" s="297"/>
      <c r="DF20" s="297"/>
      <c r="DG20" s="298"/>
      <c r="DH20" s="296">
        <v>2</v>
      </c>
      <c r="DI20" s="297"/>
      <c r="DJ20" s="297"/>
      <c r="DK20" s="297"/>
      <c r="DL20" s="297"/>
      <c r="DM20" s="297">
        <v>11</v>
      </c>
      <c r="DN20" s="297"/>
      <c r="DO20" s="297"/>
      <c r="DP20" s="297"/>
      <c r="DQ20" s="298"/>
      <c r="DR20" s="296">
        <v>8</v>
      </c>
      <c r="DS20" s="297"/>
      <c r="DT20" s="297"/>
      <c r="DU20" s="297"/>
      <c r="DV20" s="297"/>
      <c r="DW20" s="297">
        <v>11</v>
      </c>
      <c r="DX20" s="297"/>
      <c r="DY20" s="297"/>
      <c r="DZ20" s="297"/>
      <c r="EA20" s="298"/>
      <c r="EB20" s="296"/>
      <c r="EC20" s="297"/>
      <c r="ED20" s="297"/>
      <c r="EE20" s="297"/>
      <c r="EF20" s="297"/>
      <c r="EG20" s="297"/>
      <c r="EH20" s="297"/>
      <c r="EI20" s="297"/>
      <c r="EJ20" s="297"/>
      <c r="EK20" s="298"/>
      <c r="EL20" s="296"/>
      <c r="EM20" s="297"/>
      <c r="EN20" s="297"/>
      <c r="EO20" s="297"/>
      <c r="EP20" s="297"/>
      <c r="EQ20" s="297"/>
      <c r="ER20" s="297"/>
      <c r="ES20" s="297"/>
      <c r="ET20" s="297"/>
      <c r="EU20" s="298"/>
      <c r="EV20" s="301">
        <f t="shared" si="5"/>
        <v>0</v>
      </c>
      <c r="EW20" s="302"/>
      <c r="EX20" s="302"/>
      <c r="EY20" s="302"/>
      <c r="EZ20" s="303"/>
      <c r="FA20" s="304">
        <f t="shared" si="6"/>
        <v>3</v>
      </c>
      <c r="FB20" s="302"/>
      <c r="FC20" s="302"/>
      <c r="FD20" s="302"/>
      <c r="FE20" s="305"/>
      <c r="FF20" s="345">
        <f t="shared" si="7"/>
        <v>0</v>
      </c>
      <c r="FG20" s="346"/>
      <c r="FH20" s="346"/>
      <c r="FI20" s="346"/>
      <c r="FJ20" s="26"/>
      <c r="FK20" s="346">
        <f t="shared" si="8"/>
        <v>1</v>
      </c>
      <c r="FL20" s="346"/>
      <c r="FM20" s="346"/>
      <c r="FN20" s="347"/>
      <c r="FR20" s="36" t="str">
        <f t="shared" si="4"/>
        <v>Streicher</v>
      </c>
      <c r="FS20" s="36" t="e">
        <f>#REF!</f>
        <v>#REF!</v>
      </c>
      <c r="FT20" s="33">
        <f t="shared" si="9"/>
        <v>0</v>
      </c>
      <c r="FU20" s="23" t="s">
        <v>4</v>
      </c>
      <c r="FV20" s="4">
        <f t="shared" si="10"/>
        <v>1</v>
      </c>
      <c r="FW20" s="3">
        <f t="shared" si="11"/>
        <v>0</v>
      </c>
      <c r="FX20" s="23" t="s">
        <v>4</v>
      </c>
      <c r="FY20" s="4">
        <f t="shared" si="12"/>
        <v>1</v>
      </c>
      <c r="FZ20" s="3">
        <f t="shared" si="13"/>
        <v>0</v>
      </c>
      <c r="GA20" s="23" t="s">
        <v>4</v>
      </c>
      <c r="GB20" s="4">
        <f t="shared" si="14"/>
        <v>1</v>
      </c>
      <c r="GC20" s="3">
        <f t="shared" si="15"/>
        <v>0</v>
      </c>
      <c r="GD20" s="23" t="s">
        <v>4</v>
      </c>
      <c r="GE20" s="4">
        <f t="shared" si="16"/>
        <v>0</v>
      </c>
      <c r="GF20" s="3">
        <f t="shared" si="17"/>
        <v>0</v>
      </c>
      <c r="GG20" s="23" t="s">
        <v>4</v>
      </c>
      <c r="GH20" s="4">
        <f t="shared" si="18"/>
        <v>0</v>
      </c>
      <c r="GI20" s="3">
        <f t="shared" si="19"/>
        <v>0</v>
      </c>
      <c r="GJ20" s="23" t="s">
        <v>4</v>
      </c>
      <c r="GK20" s="4">
        <f t="shared" si="20"/>
        <v>3</v>
      </c>
      <c r="GL20" s="3">
        <f t="shared" si="21"/>
        <v>0</v>
      </c>
      <c r="GM20" s="23" t="s">
        <v>4</v>
      </c>
      <c r="GN20" s="4">
        <f t="shared" si="22"/>
        <v>1</v>
      </c>
    </row>
    <row r="21" spans="1:196" ht="19.5" customHeight="1">
      <c r="A21" s="306" t="s">
        <v>45</v>
      </c>
      <c r="B21" s="307"/>
      <c r="C21" s="307"/>
      <c r="D21" s="307"/>
      <c r="E21" s="308"/>
      <c r="F21" s="309" t="s">
        <v>44</v>
      </c>
      <c r="G21" s="310"/>
      <c r="H21" s="310"/>
      <c r="I21" s="310"/>
      <c r="J21" s="311"/>
      <c r="K21" s="312" t="s">
        <v>46</v>
      </c>
      <c r="L21" s="313"/>
      <c r="M21" s="313"/>
      <c r="N21" s="313"/>
      <c r="O21" s="314"/>
      <c r="P21" s="309" t="s">
        <v>46</v>
      </c>
      <c r="Q21" s="310"/>
      <c r="R21" s="310"/>
      <c r="S21" s="310"/>
      <c r="T21" s="311"/>
      <c r="U21" s="306" t="s">
        <v>45</v>
      </c>
      <c r="V21" s="307"/>
      <c r="W21" s="307"/>
      <c r="X21" s="307"/>
      <c r="Y21" s="308"/>
      <c r="Z21" s="345" t="str">
        <f>L8</f>
        <v>Luchner</v>
      </c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7"/>
      <c r="BL21" s="345" t="str">
        <f>CQ7</f>
        <v>Oechsle</v>
      </c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7"/>
      <c r="CX21" s="296">
        <v>7</v>
      </c>
      <c r="CY21" s="297"/>
      <c r="CZ21" s="297"/>
      <c r="DA21" s="297"/>
      <c r="DB21" s="297"/>
      <c r="DC21" s="297">
        <v>11</v>
      </c>
      <c r="DD21" s="297"/>
      <c r="DE21" s="297"/>
      <c r="DF21" s="297"/>
      <c r="DG21" s="298"/>
      <c r="DH21" s="296">
        <v>6</v>
      </c>
      <c r="DI21" s="297"/>
      <c r="DJ21" s="297"/>
      <c r="DK21" s="297"/>
      <c r="DL21" s="297"/>
      <c r="DM21" s="297">
        <v>11</v>
      </c>
      <c r="DN21" s="297"/>
      <c r="DO21" s="297"/>
      <c r="DP21" s="297"/>
      <c r="DQ21" s="298"/>
      <c r="DR21" s="296">
        <v>2</v>
      </c>
      <c r="DS21" s="297"/>
      <c r="DT21" s="297"/>
      <c r="DU21" s="297"/>
      <c r="DV21" s="297"/>
      <c r="DW21" s="297">
        <v>11</v>
      </c>
      <c r="DX21" s="297"/>
      <c r="DY21" s="297"/>
      <c r="DZ21" s="297"/>
      <c r="EA21" s="298"/>
      <c r="EB21" s="296"/>
      <c r="EC21" s="297"/>
      <c r="ED21" s="297"/>
      <c r="EE21" s="297"/>
      <c r="EF21" s="297"/>
      <c r="EG21" s="297"/>
      <c r="EH21" s="297"/>
      <c r="EI21" s="297"/>
      <c r="EJ21" s="297"/>
      <c r="EK21" s="298"/>
      <c r="EL21" s="296"/>
      <c r="EM21" s="297"/>
      <c r="EN21" s="297"/>
      <c r="EO21" s="297"/>
      <c r="EP21" s="297"/>
      <c r="EQ21" s="297"/>
      <c r="ER21" s="297"/>
      <c r="ES21" s="297"/>
      <c r="ET21" s="297"/>
      <c r="EU21" s="298"/>
      <c r="EV21" s="301">
        <f t="shared" si="5"/>
        <v>0</v>
      </c>
      <c r="EW21" s="302"/>
      <c r="EX21" s="302"/>
      <c r="EY21" s="302"/>
      <c r="EZ21" s="303"/>
      <c r="FA21" s="304">
        <f t="shared" si="6"/>
        <v>3</v>
      </c>
      <c r="FB21" s="302"/>
      <c r="FC21" s="302"/>
      <c r="FD21" s="302"/>
      <c r="FE21" s="305"/>
      <c r="FF21" s="345">
        <f t="shared" si="7"/>
        <v>0</v>
      </c>
      <c r="FG21" s="346"/>
      <c r="FH21" s="346"/>
      <c r="FI21" s="346"/>
      <c r="FJ21" s="26"/>
      <c r="FK21" s="346">
        <f t="shared" si="8"/>
        <v>1</v>
      </c>
      <c r="FL21" s="346"/>
      <c r="FM21" s="346"/>
      <c r="FN21" s="347"/>
      <c r="FR21" s="36" t="str">
        <f t="shared" si="4"/>
        <v>Luchner</v>
      </c>
      <c r="FS21" s="36" t="str">
        <f>BL20</f>
        <v>Lamb</v>
      </c>
      <c r="FT21" s="33">
        <f t="shared" si="9"/>
        <v>0</v>
      </c>
      <c r="FU21" s="23" t="s">
        <v>4</v>
      </c>
      <c r="FV21" s="4">
        <f t="shared" si="10"/>
        <v>1</v>
      </c>
      <c r="FW21" s="3">
        <f t="shared" si="11"/>
        <v>0</v>
      </c>
      <c r="FX21" s="23" t="s">
        <v>4</v>
      </c>
      <c r="FY21" s="4">
        <f t="shared" si="12"/>
        <v>1</v>
      </c>
      <c r="FZ21" s="3">
        <f t="shared" si="13"/>
        <v>0</v>
      </c>
      <c r="GA21" s="23" t="s">
        <v>4</v>
      </c>
      <c r="GB21" s="4">
        <f t="shared" si="14"/>
        <v>1</v>
      </c>
      <c r="GC21" s="3">
        <f t="shared" si="15"/>
        <v>0</v>
      </c>
      <c r="GD21" s="23" t="s">
        <v>4</v>
      </c>
      <c r="GE21" s="4">
        <f t="shared" si="16"/>
        <v>0</v>
      </c>
      <c r="GF21" s="3">
        <f t="shared" si="17"/>
        <v>0</v>
      </c>
      <c r="GG21" s="23" t="s">
        <v>4</v>
      </c>
      <c r="GH21" s="4">
        <f t="shared" si="18"/>
        <v>0</v>
      </c>
      <c r="GI21" s="3">
        <f t="shared" si="19"/>
        <v>0</v>
      </c>
      <c r="GJ21" s="23" t="s">
        <v>4</v>
      </c>
      <c r="GK21" s="4">
        <f t="shared" si="20"/>
        <v>3</v>
      </c>
      <c r="GL21" s="3">
        <f t="shared" si="21"/>
        <v>0</v>
      </c>
      <c r="GM21" s="23" t="s">
        <v>4</v>
      </c>
      <c r="GN21" s="4">
        <f t="shared" si="22"/>
        <v>1</v>
      </c>
    </row>
    <row r="22" spans="1:196" ht="18.75" customHeight="1">
      <c r="A22" s="306" t="s">
        <v>46</v>
      </c>
      <c r="B22" s="307"/>
      <c r="C22" s="307"/>
      <c r="D22" s="307"/>
      <c r="E22" s="308"/>
      <c r="F22" s="309" t="s">
        <v>42</v>
      </c>
      <c r="G22" s="310"/>
      <c r="H22" s="310"/>
      <c r="I22" s="310"/>
      <c r="J22" s="311"/>
      <c r="K22" s="312" t="s">
        <v>52</v>
      </c>
      <c r="L22" s="313"/>
      <c r="M22" s="313"/>
      <c r="N22" s="313"/>
      <c r="O22" s="314"/>
      <c r="P22" s="309" t="s">
        <v>52</v>
      </c>
      <c r="Q22" s="310"/>
      <c r="R22" s="310"/>
      <c r="S22" s="310"/>
      <c r="T22" s="311"/>
      <c r="U22" s="306" t="s">
        <v>46</v>
      </c>
      <c r="V22" s="307"/>
      <c r="W22" s="307"/>
      <c r="X22" s="307"/>
      <c r="Y22" s="308"/>
      <c r="Z22" s="345" t="str">
        <f>L9</f>
        <v>Filipowsky</v>
      </c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7"/>
      <c r="BL22" s="345" t="str">
        <f>CQ10</f>
        <v>Burkart</v>
      </c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7"/>
      <c r="CX22" s="296">
        <v>11</v>
      </c>
      <c r="CY22" s="297"/>
      <c r="CZ22" s="297"/>
      <c r="DA22" s="297"/>
      <c r="DB22" s="297"/>
      <c r="DC22" s="297">
        <v>8</v>
      </c>
      <c r="DD22" s="297"/>
      <c r="DE22" s="297"/>
      <c r="DF22" s="297"/>
      <c r="DG22" s="298"/>
      <c r="DH22" s="296">
        <v>11</v>
      </c>
      <c r="DI22" s="297"/>
      <c r="DJ22" s="297"/>
      <c r="DK22" s="297"/>
      <c r="DL22" s="297"/>
      <c r="DM22" s="297">
        <v>2</v>
      </c>
      <c r="DN22" s="297"/>
      <c r="DO22" s="297"/>
      <c r="DP22" s="297"/>
      <c r="DQ22" s="298"/>
      <c r="DR22" s="296">
        <v>7</v>
      </c>
      <c r="DS22" s="297"/>
      <c r="DT22" s="297"/>
      <c r="DU22" s="297"/>
      <c r="DV22" s="297"/>
      <c r="DW22" s="297">
        <v>11</v>
      </c>
      <c r="DX22" s="297"/>
      <c r="DY22" s="297"/>
      <c r="DZ22" s="297"/>
      <c r="EA22" s="298"/>
      <c r="EB22" s="296">
        <v>11</v>
      </c>
      <c r="EC22" s="297"/>
      <c r="ED22" s="297"/>
      <c r="EE22" s="297"/>
      <c r="EF22" s="297"/>
      <c r="EG22" s="297">
        <v>8</v>
      </c>
      <c r="EH22" s="297"/>
      <c r="EI22" s="297"/>
      <c r="EJ22" s="297"/>
      <c r="EK22" s="298"/>
      <c r="EL22" s="296"/>
      <c r="EM22" s="297"/>
      <c r="EN22" s="297"/>
      <c r="EO22" s="297"/>
      <c r="EP22" s="297"/>
      <c r="EQ22" s="297"/>
      <c r="ER22" s="297"/>
      <c r="ES22" s="297"/>
      <c r="ET22" s="297"/>
      <c r="EU22" s="298"/>
      <c r="EV22" s="301">
        <f t="shared" si="5"/>
        <v>3</v>
      </c>
      <c r="EW22" s="302"/>
      <c r="EX22" s="302"/>
      <c r="EY22" s="302"/>
      <c r="EZ22" s="303"/>
      <c r="FA22" s="304">
        <f t="shared" si="6"/>
        <v>1</v>
      </c>
      <c r="FB22" s="302"/>
      <c r="FC22" s="302"/>
      <c r="FD22" s="302"/>
      <c r="FE22" s="305"/>
      <c r="FF22" s="345">
        <f t="shared" si="7"/>
        <v>1</v>
      </c>
      <c r="FG22" s="346"/>
      <c r="FH22" s="346"/>
      <c r="FI22" s="346"/>
      <c r="FJ22" s="26"/>
      <c r="FK22" s="346">
        <f t="shared" si="8"/>
        <v>0</v>
      </c>
      <c r="FL22" s="346"/>
      <c r="FM22" s="346"/>
      <c r="FN22" s="347"/>
      <c r="FR22" s="36" t="str">
        <f t="shared" si="4"/>
        <v>Filipowsky</v>
      </c>
      <c r="FS22" s="36" t="str">
        <f>BL21</f>
        <v>Oechsle</v>
      </c>
      <c r="FT22" s="33">
        <f t="shared" si="9"/>
        <v>1</v>
      </c>
      <c r="FU22" s="23" t="s">
        <v>4</v>
      </c>
      <c r="FV22" s="4">
        <f t="shared" si="10"/>
        <v>0</v>
      </c>
      <c r="FW22" s="3">
        <f t="shared" si="11"/>
        <v>1</v>
      </c>
      <c r="FX22" s="23" t="s">
        <v>4</v>
      </c>
      <c r="FY22" s="4">
        <f t="shared" si="12"/>
        <v>0</v>
      </c>
      <c r="FZ22" s="3">
        <f t="shared" si="13"/>
        <v>0</v>
      </c>
      <c r="GA22" s="23" t="s">
        <v>4</v>
      </c>
      <c r="GB22" s="4">
        <f t="shared" si="14"/>
        <v>1</v>
      </c>
      <c r="GC22" s="3">
        <f t="shared" si="15"/>
        <v>1</v>
      </c>
      <c r="GD22" s="23" t="s">
        <v>4</v>
      </c>
      <c r="GE22" s="4">
        <f t="shared" si="16"/>
        <v>0</v>
      </c>
      <c r="GF22" s="3">
        <f t="shared" si="17"/>
        <v>0</v>
      </c>
      <c r="GG22" s="23" t="s">
        <v>4</v>
      </c>
      <c r="GH22" s="4">
        <f t="shared" si="18"/>
        <v>0</v>
      </c>
      <c r="GI22" s="3">
        <f t="shared" si="19"/>
        <v>3</v>
      </c>
      <c r="GJ22" s="23" t="s">
        <v>4</v>
      </c>
      <c r="GK22" s="4">
        <f t="shared" si="20"/>
        <v>1</v>
      </c>
      <c r="GL22" s="3">
        <f t="shared" si="21"/>
        <v>1</v>
      </c>
      <c r="GM22" s="23" t="s">
        <v>4</v>
      </c>
      <c r="GN22" s="4">
        <f t="shared" si="22"/>
        <v>0</v>
      </c>
    </row>
    <row r="23" spans="1:196" ht="19.5" customHeight="1">
      <c r="A23" s="306"/>
      <c r="B23" s="307"/>
      <c r="C23" s="307"/>
      <c r="D23" s="307"/>
      <c r="E23" s="308"/>
      <c r="F23" s="309" t="s">
        <v>48</v>
      </c>
      <c r="G23" s="310"/>
      <c r="H23" s="310"/>
      <c r="I23" s="310"/>
      <c r="J23" s="311"/>
      <c r="K23" s="312" t="s">
        <v>53</v>
      </c>
      <c r="L23" s="313"/>
      <c r="M23" s="313"/>
      <c r="N23" s="313"/>
      <c r="O23" s="314"/>
      <c r="P23" s="309" t="s">
        <v>53</v>
      </c>
      <c r="Q23" s="310"/>
      <c r="R23" s="310"/>
      <c r="S23" s="310"/>
      <c r="T23" s="311"/>
      <c r="U23" s="306" t="s">
        <v>52</v>
      </c>
      <c r="V23" s="307"/>
      <c r="W23" s="307"/>
      <c r="X23" s="307"/>
      <c r="Y23" s="308"/>
      <c r="Z23" s="345" t="str">
        <f>L10</f>
        <v>Schleider</v>
      </c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7"/>
      <c r="BL23" s="345" t="str">
        <f>CQ9</f>
        <v>Toberer</v>
      </c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7"/>
      <c r="CX23" s="296">
        <v>5</v>
      </c>
      <c r="CY23" s="297"/>
      <c r="CZ23" s="297"/>
      <c r="DA23" s="297"/>
      <c r="DB23" s="297"/>
      <c r="DC23" s="297">
        <v>11</v>
      </c>
      <c r="DD23" s="297"/>
      <c r="DE23" s="297"/>
      <c r="DF23" s="297"/>
      <c r="DG23" s="298"/>
      <c r="DH23" s="296">
        <v>11</v>
      </c>
      <c r="DI23" s="297"/>
      <c r="DJ23" s="297"/>
      <c r="DK23" s="297"/>
      <c r="DL23" s="297"/>
      <c r="DM23" s="297">
        <v>8</v>
      </c>
      <c r="DN23" s="297"/>
      <c r="DO23" s="297"/>
      <c r="DP23" s="297"/>
      <c r="DQ23" s="298"/>
      <c r="DR23" s="296">
        <v>11</v>
      </c>
      <c r="DS23" s="297"/>
      <c r="DT23" s="297"/>
      <c r="DU23" s="297"/>
      <c r="DV23" s="297"/>
      <c r="DW23" s="297">
        <v>8</v>
      </c>
      <c r="DX23" s="297"/>
      <c r="DY23" s="297"/>
      <c r="DZ23" s="297"/>
      <c r="EA23" s="298"/>
      <c r="EB23" s="296">
        <v>8</v>
      </c>
      <c r="EC23" s="297"/>
      <c r="ED23" s="297"/>
      <c r="EE23" s="297"/>
      <c r="EF23" s="297"/>
      <c r="EG23" s="297">
        <v>11</v>
      </c>
      <c r="EH23" s="297"/>
      <c r="EI23" s="297"/>
      <c r="EJ23" s="297"/>
      <c r="EK23" s="298"/>
      <c r="EL23" s="296">
        <v>11</v>
      </c>
      <c r="EM23" s="297"/>
      <c r="EN23" s="297"/>
      <c r="EO23" s="297"/>
      <c r="EP23" s="297"/>
      <c r="EQ23" s="297">
        <v>6</v>
      </c>
      <c r="ER23" s="297"/>
      <c r="ES23" s="297"/>
      <c r="ET23" s="297"/>
      <c r="EU23" s="298"/>
      <c r="EV23" s="301">
        <f t="shared" si="5"/>
        <v>3</v>
      </c>
      <c r="EW23" s="302"/>
      <c r="EX23" s="302"/>
      <c r="EY23" s="302"/>
      <c r="EZ23" s="303"/>
      <c r="FA23" s="304">
        <f t="shared" si="6"/>
        <v>2</v>
      </c>
      <c r="FB23" s="302"/>
      <c r="FC23" s="302"/>
      <c r="FD23" s="302"/>
      <c r="FE23" s="305"/>
      <c r="FF23" s="345">
        <f t="shared" si="7"/>
        <v>1</v>
      </c>
      <c r="FG23" s="346"/>
      <c r="FH23" s="346"/>
      <c r="FI23" s="346"/>
      <c r="FJ23" s="26"/>
      <c r="FK23" s="346">
        <f t="shared" si="8"/>
        <v>0</v>
      </c>
      <c r="FL23" s="346"/>
      <c r="FM23" s="346"/>
      <c r="FN23" s="347"/>
      <c r="FR23" s="36" t="str">
        <f t="shared" si="4"/>
        <v>Schleider</v>
      </c>
      <c r="FS23" s="36" t="str">
        <f>BL22</f>
        <v>Burkart</v>
      </c>
      <c r="FT23" s="33">
        <f t="shared" si="9"/>
        <v>0</v>
      </c>
      <c r="FU23" s="23" t="s">
        <v>4</v>
      </c>
      <c r="FV23" s="4">
        <f t="shared" si="10"/>
        <v>1</v>
      </c>
      <c r="FW23" s="3">
        <f t="shared" si="11"/>
        <v>1</v>
      </c>
      <c r="FX23" s="23" t="s">
        <v>4</v>
      </c>
      <c r="FY23" s="4">
        <f t="shared" si="12"/>
        <v>0</v>
      </c>
      <c r="FZ23" s="3">
        <f t="shared" si="13"/>
        <v>1</v>
      </c>
      <c r="GA23" s="23" t="s">
        <v>4</v>
      </c>
      <c r="GB23" s="4">
        <f t="shared" si="14"/>
        <v>0</v>
      </c>
      <c r="GC23" s="3">
        <f t="shared" si="15"/>
        <v>0</v>
      </c>
      <c r="GD23" s="23" t="s">
        <v>4</v>
      </c>
      <c r="GE23" s="4">
        <f t="shared" si="16"/>
        <v>1</v>
      </c>
      <c r="GF23" s="3">
        <f t="shared" si="17"/>
        <v>1</v>
      </c>
      <c r="GG23" s="23" t="s">
        <v>4</v>
      </c>
      <c r="GH23" s="4">
        <f t="shared" si="18"/>
        <v>0</v>
      </c>
      <c r="GI23" s="3">
        <f t="shared" si="19"/>
        <v>3</v>
      </c>
      <c r="GJ23" s="23" t="s">
        <v>4</v>
      </c>
      <c r="GK23" s="4">
        <f t="shared" si="20"/>
        <v>2</v>
      </c>
      <c r="GL23" s="3">
        <f t="shared" si="21"/>
        <v>1</v>
      </c>
      <c r="GM23" s="23" t="s">
        <v>4</v>
      </c>
      <c r="GN23" s="4">
        <f t="shared" si="22"/>
        <v>0</v>
      </c>
    </row>
    <row r="24" spans="1:196" ht="18.75" customHeight="1">
      <c r="A24" s="306"/>
      <c r="B24" s="307"/>
      <c r="C24" s="307"/>
      <c r="D24" s="307"/>
      <c r="E24" s="308"/>
      <c r="F24" s="309" t="s">
        <v>49</v>
      </c>
      <c r="G24" s="310"/>
      <c r="H24" s="310"/>
      <c r="I24" s="310"/>
      <c r="J24" s="311"/>
      <c r="K24" s="312" t="s">
        <v>42</v>
      </c>
      <c r="L24" s="313"/>
      <c r="M24" s="313"/>
      <c r="N24" s="313"/>
      <c r="O24" s="314"/>
      <c r="P24" s="309" t="s">
        <v>42</v>
      </c>
      <c r="Q24" s="310"/>
      <c r="R24" s="310"/>
      <c r="S24" s="310"/>
      <c r="T24" s="311"/>
      <c r="U24" s="306" t="s">
        <v>53</v>
      </c>
      <c r="V24" s="307"/>
      <c r="W24" s="307"/>
      <c r="X24" s="307"/>
      <c r="Y24" s="308"/>
      <c r="Z24" s="345" t="str">
        <f>L7</f>
        <v>Streicher</v>
      </c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7"/>
      <c r="BL24" s="345" t="str">
        <f>CQ7</f>
        <v>Oechsle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7"/>
      <c r="CX24" s="296">
        <v>9</v>
      </c>
      <c r="CY24" s="297"/>
      <c r="CZ24" s="297"/>
      <c r="DA24" s="297"/>
      <c r="DB24" s="297"/>
      <c r="DC24" s="297">
        <v>11</v>
      </c>
      <c r="DD24" s="297"/>
      <c r="DE24" s="297"/>
      <c r="DF24" s="297"/>
      <c r="DG24" s="298"/>
      <c r="DH24" s="296">
        <v>8</v>
      </c>
      <c r="DI24" s="297"/>
      <c r="DJ24" s="297"/>
      <c r="DK24" s="297"/>
      <c r="DL24" s="297"/>
      <c r="DM24" s="297">
        <v>11</v>
      </c>
      <c r="DN24" s="297"/>
      <c r="DO24" s="297"/>
      <c r="DP24" s="297"/>
      <c r="DQ24" s="298"/>
      <c r="DR24" s="296">
        <v>9</v>
      </c>
      <c r="DS24" s="297"/>
      <c r="DT24" s="297"/>
      <c r="DU24" s="297"/>
      <c r="DV24" s="297"/>
      <c r="DW24" s="297">
        <v>11</v>
      </c>
      <c r="DX24" s="297"/>
      <c r="DY24" s="297"/>
      <c r="DZ24" s="297"/>
      <c r="EA24" s="298"/>
      <c r="EB24" s="296"/>
      <c r="EC24" s="297"/>
      <c r="ED24" s="297"/>
      <c r="EE24" s="297"/>
      <c r="EF24" s="297"/>
      <c r="EG24" s="297"/>
      <c r="EH24" s="297"/>
      <c r="EI24" s="297"/>
      <c r="EJ24" s="297"/>
      <c r="EK24" s="298"/>
      <c r="EL24" s="296"/>
      <c r="EM24" s="297"/>
      <c r="EN24" s="297"/>
      <c r="EO24" s="297"/>
      <c r="EP24" s="297"/>
      <c r="EQ24" s="297"/>
      <c r="ER24" s="297"/>
      <c r="ES24" s="297"/>
      <c r="ET24" s="297"/>
      <c r="EU24" s="298"/>
      <c r="EV24" s="301">
        <f t="shared" si="5"/>
        <v>0</v>
      </c>
      <c r="EW24" s="302"/>
      <c r="EX24" s="302"/>
      <c r="EY24" s="302"/>
      <c r="EZ24" s="303"/>
      <c r="FA24" s="304">
        <f t="shared" si="6"/>
        <v>3</v>
      </c>
      <c r="FB24" s="302"/>
      <c r="FC24" s="302"/>
      <c r="FD24" s="302"/>
      <c r="FE24" s="305"/>
      <c r="FF24" s="345">
        <f t="shared" si="7"/>
        <v>0</v>
      </c>
      <c r="FG24" s="346"/>
      <c r="FH24" s="346"/>
      <c r="FI24" s="346"/>
      <c r="FJ24" s="26"/>
      <c r="FK24" s="346">
        <f t="shared" si="8"/>
        <v>1</v>
      </c>
      <c r="FL24" s="346"/>
      <c r="FM24" s="346"/>
      <c r="FN24" s="347"/>
      <c r="FR24" s="36" t="str">
        <f t="shared" si="4"/>
        <v>Streicher</v>
      </c>
      <c r="FS24" s="36" t="str">
        <f>BL23</f>
        <v>Toberer</v>
      </c>
      <c r="FT24" s="33">
        <f t="shared" si="9"/>
        <v>0</v>
      </c>
      <c r="FU24" s="23" t="s">
        <v>4</v>
      </c>
      <c r="FV24" s="4">
        <f t="shared" si="10"/>
        <v>1</v>
      </c>
      <c r="FW24" s="3">
        <f t="shared" si="11"/>
        <v>0</v>
      </c>
      <c r="FX24" s="23" t="s">
        <v>4</v>
      </c>
      <c r="FY24" s="4">
        <f t="shared" si="12"/>
        <v>1</v>
      </c>
      <c r="FZ24" s="3">
        <f t="shared" si="13"/>
        <v>0</v>
      </c>
      <c r="GA24" s="23" t="s">
        <v>4</v>
      </c>
      <c r="GB24" s="4">
        <f t="shared" si="14"/>
        <v>1</v>
      </c>
      <c r="GC24" s="3">
        <f t="shared" si="15"/>
        <v>0</v>
      </c>
      <c r="GD24" s="23" t="s">
        <v>4</v>
      </c>
      <c r="GE24" s="4">
        <f t="shared" si="16"/>
        <v>0</v>
      </c>
      <c r="GF24" s="3">
        <f t="shared" si="17"/>
        <v>0</v>
      </c>
      <c r="GG24" s="23" t="s">
        <v>4</v>
      </c>
      <c r="GH24" s="4">
        <f t="shared" si="18"/>
        <v>0</v>
      </c>
      <c r="GI24" s="3">
        <f t="shared" si="19"/>
        <v>0</v>
      </c>
      <c r="GJ24" s="23" t="s">
        <v>4</v>
      </c>
      <c r="GK24" s="4">
        <f t="shared" si="20"/>
        <v>3</v>
      </c>
      <c r="GL24" s="3">
        <f t="shared" si="21"/>
        <v>0</v>
      </c>
      <c r="GM24" s="23" t="s">
        <v>4</v>
      </c>
      <c r="GN24" s="4">
        <f t="shared" si="22"/>
        <v>1</v>
      </c>
    </row>
    <row r="25" spans="1:196" ht="19.5" customHeight="1">
      <c r="A25" s="306"/>
      <c r="B25" s="307"/>
      <c r="C25" s="307"/>
      <c r="D25" s="307"/>
      <c r="E25" s="308"/>
      <c r="F25" s="309"/>
      <c r="G25" s="310"/>
      <c r="H25" s="310"/>
      <c r="I25" s="310"/>
      <c r="J25" s="311"/>
      <c r="K25" s="312" t="s">
        <v>43</v>
      </c>
      <c r="L25" s="313"/>
      <c r="M25" s="313"/>
      <c r="N25" s="313"/>
      <c r="O25" s="314"/>
      <c r="P25" s="309" t="s">
        <v>43</v>
      </c>
      <c r="Q25" s="310"/>
      <c r="R25" s="310"/>
      <c r="S25" s="310"/>
      <c r="T25" s="311"/>
      <c r="U25" s="306" t="s">
        <v>62</v>
      </c>
      <c r="V25" s="307"/>
      <c r="W25" s="307"/>
      <c r="X25" s="307"/>
      <c r="Y25" s="308"/>
      <c r="Z25" s="345" t="str">
        <f>L8</f>
        <v>Luchner</v>
      </c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7"/>
      <c r="BL25" s="345" t="str">
        <f>CQ8</f>
        <v>Lamb</v>
      </c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7"/>
      <c r="CX25" s="296">
        <v>8</v>
      </c>
      <c r="CY25" s="297"/>
      <c r="CZ25" s="297"/>
      <c r="DA25" s="297"/>
      <c r="DB25" s="297"/>
      <c r="DC25" s="297">
        <v>11</v>
      </c>
      <c r="DD25" s="297"/>
      <c r="DE25" s="297"/>
      <c r="DF25" s="297"/>
      <c r="DG25" s="298"/>
      <c r="DH25" s="296">
        <v>6</v>
      </c>
      <c r="DI25" s="297"/>
      <c r="DJ25" s="297"/>
      <c r="DK25" s="297"/>
      <c r="DL25" s="297"/>
      <c r="DM25" s="297">
        <v>11</v>
      </c>
      <c r="DN25" s="297"/>
      <c r="DO25" s="297"/>
      <c r="DP25" s="297"/>
      <c r="DQ25" s="298"/>
      <c r="DR25" s="296">
        <v>8</v>
      </c>
      <c r="DS25" s="297"/>
      <c r="DT25" s="297"/>
      <c r="DU25" s="297"/>
      <c r="DV25" s="297"/>
      <c r="DW25" s="297">
        <v>11</v>
      </c>
      <c r="DX25" s="297"/>
      <c r="DY25" s="297"/>
      <c r="DZ25" s="297"/>
      <c r="EA25" s="298"/>
      <c r="EB25" s="296"/>
      <c r="EC25" s="297"/>
      <c r="ED25" s="297"/>
      <c r="EE25" s="297"/>
      <c r="EF25" s="297"/>
      <c r="EG25" s="297"/>
      <c r="EH25" s="297"/>
      <c r="EI25" s="297"/>
      <c r="EJ25" s="297"/>
      <c r="EK25" s="298"/>
      <c r="EL25" s="296"/>
      <c r="EM25" s="297"/>
      <c r="EN25" s="297"/>
      <c r="EO25" s="297"/>
      <c r="EP25" s="297"/>
      <c r="EQ25" s="297"/>
      <c r="ER25" s="297"/>
      <c r="ES25" s="297"/>
      <c r="ET25" s="297"/>
      <c r="EU25" s="298"/>
      <c r="EV25" s="301">
        <f t="shared" si="5"/>
        <v>0</v>
      </c>
      <c r="EW25" s="302"/>
      <c r="EX25" s="302"/>
      <c r="EY25" s="302"/>
      <c r="EZ25" s="303"/>
      <c r="FA25" s="304">
        <f t="shared" si="6"/>
        <v>3</v>
      </c>
      <c r="FB25" s="302"/>
      <c r="FC25" s="302"/>
      <c r="FD25" s="302"/>
      <c r="FE25" s="305"/>
      <c r="FF25" s="345">
        <f t="shared" si="7"/>
        <v>0</v>
      </c>
      <c r="FG25" s="346"/>
      <c r="FH25" s="346"/>
      <c r="FI25" s="346"/>
      <c r="FJ25" s="26"/>
      <c r="FK25" s="346">
        <f t="shared" si="8"/>
        <v>1</v>
      </c>
      <c r="FL25" s="346"/>
      <c r="FM25" s="346"/>
      <c r="FN25" s="347"/>
      <c r="FR25" s="36" t="str">
        <f t="shared" si="4"/>
        <v>Luchner</v>
      </c>
      <c r="FS25" s="36" t="str">
        <f aca="true" t="shared" si="23" ref="FS25:FS33">BL25</f>
        <v>Lamb</v>
      </c>
      <c r="FT25" s="33">
        <f t="shared" si="9"/>
        <v>0</v>
      </c>
      <c r="FU25" s="23" t="s">
        <v>4</v>
      </c>
      <c r="FV25" s="4">
        <f t="shared" si="10"/>
        <v>1</v>
      </c>
      <c r="FW25" s="3">
        <f t="shared" si="11"/>
        <v>0</v>
      </c>
      <c r="FX25" s="23" t="s">
        <v>4</v>
      </c>
      <c r="FY25" s="4">
        <f t="shared" si="12"/>
        <v>1</v>
      </c>
      <c r="FZ25" s="3">
        <f t="shared" si="13"/>
        <v>0</v>
      </c>
      <c r="GA25" s="23" t="s">
        <v>4</v>
      </c>
      <c r="GB25" s="4">
        <f t="shared" si="14"/>
        <v>1</v>
      </c>
      <c r="GC25" s="3">
        <f t="shared" si="15"/>
        <v>0</v>
      </c>
      <c r="GD25" s="23" t="s">
        <v>4</v>
      </c>
      <c r="GE25" s="4">
        <f t="shared" si="16"/>
        <v>0</v>
      </c>
      <c r="GF25" s="3">
        <f t="shared" si="17"/>
        <v>0</v>
      </c>
      <c r="GG25" s="23" t="s">
        <v>4</v>
      </c>
      <c r="GH25" s="4">
        <f t="shared" si="18"/>
        <v>0</v>
      </c>
      <c r="GI25" s="3">
        <f t="shared" si="19"/>
        <v>0</v>
      </c>
      <c r="GJ25" s="23" t="s">
        <v>4</v>
      </c>
      <c r="GK25" s="4">
        <f t="shared" si="20"/>
        <v>3</v>
      </c>
      <c r="GL25" s="3">
        <f t="shared" si="21"/>
        <v>0</v>
      </c>
      <c r="GM25" s="23" t="s">
        <v>4</v>
      </c>
      <c r="GN25" s="4">
        <f t="shared" si="22"/>
        <v>1</v>
      </c>
    </row>
    <row r="26" spans="1:196" ht="18.75" customHeight="1">
      <c r="A26" s="306"/>
      <c r="B26" s="307"/>
      <c r="C26" s="307"/>
      <c r="D26" s="307"/>
      <c r="E26" s="308"/>
      <c r="F26" s="309"/>
      <c r="G26" s="310"/>
      <c r="H26" s="310"/>
      <c r="I26" s="310"/>
      <c r="J26" s="311"/>
      <c r="K26" s="312" t="s">
        <v>47</v>
      </c>
      <c r="L26" s="313"/>
      <c r="M26" s="313"/>
      <c r="N26" s="313"/>
      <c r="O26" s="314"/>
      <c r="P26" s="309" t="s">
        <v>47</v>
      </c>
      <c r="Q26" s="310"/>
      <c r="R26" s="310"/>
      <c r="S26" s="310"/>
      <c r="T26" s="311"/>
      <c r="U26" s="306" t="s">
        <v>63</v>
      </c>
      <c r="V26" s="307"/>
      <c r="W26" s="307"/>
      <c r="X26" s="307"/>
      <c r="Y26" s="308"/>
      <c r="Z26" s="345" t="str">
        <f>L9</f>
        <v>Filipowsky</v>
      </c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7"/>
      <c r="BL26" s="345" t="str">
        <f>CQ9</f>
        <v>Toberer</v>
      </c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7"/>
      <c r="CX26" s="296"/>
      <c r="CY26" s="297"/>
      <c r="CZ26" s="297"/>
      <c r="DA26" s="297"/>
      <c r="DB26" s="297"/>
      <c r="DC26" s="297"/>
      <c r="DD26" s="297"/>
      <c r="DE26" s="297"/>
      <c r="DF26" s="297"/>
      <c r="DG26" s="298"/>
      <c r="DH26" s="296"/>
      <c r="DI26" s="297"/>
      <c r="DJ26" s="297"/>
      <c r="DK26" s="297"/>
      <c r="DL26" s="297"/>
      <c r="DM26" s="297"/>
      <c r="DN26" s="297"/>
      <c r="DO26" s="297"/>
      <c r="DP26" s="297"/>
      <c r="DQ26" s="298"/>
      <c r="DR26" s="296"/>
      <c r="DS26" s="297"/>
      <c r="DT26" s="297"/>
      <c r="DU26" s="297"/>
      <c r="DV26" s="297"/>
      <c r="DW26" s="297"/>
      <c r="DX26" s="297"/>
      <c r="DY26" s="297"/>
      <c r="DZ26" s="297"/>
      <c r="EA26" s="298"/>
      <c r="EB26" s="296"/>
      <c r="EC26" s="297"/>
      <c r="ED26" s="297"/>
      <c r="EE26" s="297"/>
      <c r="EF26" s="297"/>
      <c r="EG26" s="297"/>
      <c r="EH26" s="297"/>
      <c r="EI26" s="297"/>
      <c r="EJ26" s="297"/>
      <c r="EK26" s="298"/>
      <c r="EL26" s="296"/>
      <c r="EM26" s="297"/>
      <c r="EN26" s="297"/>
      <c r="EO26" s="297"/>
      <c r="EP26" s="297"/>
      <c r="EQ26" s="297"/>
      <c r="ER26" s="297"/>
      <c r="ES26" s="297"/>
      <c r="ET26" s="297"/>
      <c r="EU26" s="298"/>
      <c r="EV26" s="301">
        <f t="shared" si="5"/>
      </c>
      <c r="EW26" s="302"/>
      <c r="EX26" s="302"/>
      <c r="EY26" s="302"/>
      <c r="EZ26" s="303"/>
      <c r="FA26" s="304">
        <f t="shared" si="6"/>
      </c>
      <c r="FB26" s="302"/>
      <c r="FC26" s="302"/>
      <c r="FD26" s="302"/>
      <c r="FE26" s="305"/>
      <c r="FF26" s="345">
        <f t="shared" si="7"/>
        <v>0</v>
      </c>
      <c r="FG26" s="346"/>
      <c r="FH26" s="346"/>
      <c r="FI26" s="346"/>
      <c r="FJ26" s="26"/>
      <c r="FK26" s="346">
        <f t="shared" si="8"/>
        <v>0</v>
      </c>
      <c r="FL26" s="346"/>
      <c r="FM26" s="346"/>
      <c r="FN26" s="347"/>
      <c r="FR26" s="36" t="str">
        <f t="shared" si="4"/>
        <v>Filipowsky</v>
      </c>
      <c r="FS26" s="36" t="str">
        <f t="shared" si="23"/>
        <v>Toberer</v>
      </c>
      <c r="FT26" s="33">
        <f t="shared" si="9"/>
        <v>0</v>
      </c>
      <c r="FU26" s="23" t="s">
        <v>4</v>
      </c>
      <c r="FV26" s="4">
        <f t="shared" si="10"/>
        <v>0</v>
      </c>
      <c r="FW26" s="3">
        <f t="shared" si="11"/>
        <v>0</v>
      </c>
      <c r="FX26" s="23" t="s">
        <v>4</v>
      </c>
      <c r="FY26" s="4">
        <f t="shared" si="12"/>
        <v>0</v>
      </c>
      <c r="FZ26" s="3">
        <f t="shared" si="13"/>
        <v>0</v>
      </c>
      <c r="GA26" s="23" t="s">
        <v>4</v>
      </c>
      <c r="GB26" s="4">
        <f t="shared" si="14"/>
        <v>0</v>
      </c>
      <c r="GC26" s="3">
        <f t="shared" si="15"/>
        <v>0</v>
      </c>
      <c r="GD26" s="23" t="s">
        <v>4</v>
      </c>
      <c r="GE26" s="4">
        <f t="shared" si="16"/>
        <v>0</v>
      </c>
      <c r="GF26" s="3">
        <f t="shared" si="17"/>
        <v>0</v>
      </c>
      <c r="GG26" s="23" t="s">
        <v>4</v>
      </c>
      <c r="GH26" s="4">
        <f t="shared" si="18"/>
        <v>0</v>
      </c>
      <c r="GI26" s="3">
        <f t="shared" si="19"/>
        <v>0</v>
      </c>
      <c r="GJ26" s="23" t="s">
        <v>4</v>
      </c>
      <c r="GK26" s="4">
        <f t="shared" si="20"/>
        <v>0</v>
      </c>
      <c r="GL26" s="3">
        <f t="shared" si="21"/>
        <v>0</v>
      </c>
      <c r="GM26" s="23" t="s">
        <v>4</v>
      </c>
      <c r="GN26" s="4">
        <f t="shared" si="22"/>
        <v>0</v>
      </c>
    </row>
    <row r="27" spans="1:196" ht="19.5" customHeight="1">
      <c r="A27" s="306"/>
      <c r="B27" s="307"/>
      <c r="C27" s="307"/>
      <c r="D27" s="307"/>
      <c r="E27" s="308"/>
      <c r="F27" s="309"/>
      <c r="G27" s="310"/>
      <c r="H27" s="310"/>
      <c r="I27" s="310"/>
      <c r="J27" s="311"/>
      <c r="K27" s="312" t="s">
        <v>54</v>
      </c>
      <c r="L27" s="313"/>
      <c r="M27" s="313"/>
      <c r="N27" s="313"/>
      <c r="O27" s="314"/>
      <c r="P27" s="309" t="s">
        <v>54</v>
      </c>
      <c r="Q27" s="310"/>
      <c r="R27" s="310"/>
      <c r="S27" s="310"/>
      <c r="T27" s="311"/>
      <c r="U27" s="306" t="s">
        <v>42</v>
      </c>
      <c r="V27" s="307"/>
      <c r="W27" s="307"/>
      <c r="X27" s="307"/>
      <c r="Y27" s="308"/>
      <c r="Z27" s="345" t="str">
        <f>L10</f>
        <v>Schleider</v>
      </c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7"/>
      <c r="BL27" s="345" t="str">
        <f>CQ10</f>
        <v>Burkart</v>
      </c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7"/>
      <c r="CX27" s="296"/>
      <c r="CY27" s="297"/>
      <c r="CZ27" s="297"/>
      <c r="DA27" s="297"/>
      <c r="DB27" s="297"/>
      <c r="DC27" s="297"/>
      <c r="DD27" s="297"/>
      <c r="DE27" s="297"/>
      <c r="DF27" s="297"/>
      <c r="DG27" s="298"/>
      <c r="DH27" s="296"/>
      <c r="DI27" s="297"/>
      <c r="DJ27" s="297"/>
      <c r="DK27" s="297"/>
      <c r="DL27" s="297"/>
      <c r="DM27" s="297"/>
      <c r="DN27" s="297"/>
      <c r="DO27" s="297"/>
      <c r="DP27" s="297"/>
      <c r="DQ27" s="298"/>
      <c r="DR27" s="296"/>
      <c r="DS27" s="297"/>
      <c r="DT27" s="297"/>
      <c r="DU27" s="297"/>
      <c r="DV27" s="297"/>
      <c r="DW27" s="297"/>
      <c r="DX27" s="297"/>
      <c r="DY27" s="297"/>
      <c r="DZ27" s="297"/>
      <c r="EA27" s="298"/>
      <c r="EB27" s="296"/>
      <c r="EC27" s="297"/>
      <c r="ED27" s="297"/>
      <c r="EE27" s="297"/>
      <c r="EF27" s="297"/>
      <c r="EG27" s="297"/>
      <c r="EH27" s="297"/>
      <c r="EI27" s="297"/>
      <c r="EJ27" s="297"/>
      <c r="EK27" s="298"/>
      <c r="EL27" s="296"/>
      <c r="EM27" s="297"/>
      <c r="EN27" s="297"/>
      <c r="EO27" s="297"/>
      <c r="EP27" s="297"/>
      <c r="EQ27" s="297"/>
      <c r="ER27" s="297"/>
      <c r="ES27" s="297"/>
      <c r="ET27" s="297"/>
      <c r="EU27" s="298"/>
      <c r="EV27" s="301">
        <f t="shared" si="5"/>
      </c>
      <c r="EW27" s="302"/>
      <c r="EX27" s="302"/>
      <c r="EY27" s="302"/>
      <c r="EZ27" s="303"/>
      <c r="FA27" s="304">
        <f t="shared" si="6"/>
      </c>
      <c r="FB27" s="302"/>
      <c r="FC27" s="302"/>
      <c r="FD27" s="302"/>
      <c r="FE27" s="305"/>
      <c r="FF27" s="345">
        <f t="shared" si="7"/>
        <v>0</v>
      </c>
      <c r="FG27" s="346"/>
      <c r="FH27" s="346"/>
      <c r="FI27" s="346"/>
      <c r="FJ27" s="26"/>
      <c r="FK27" s="346">
        <f t="shared" si="8"/>
        <v>0</v>
      </c>
      <c r="FL27" s="346"/>
      <c r="FM27" s="346"/>
      <c r="FN27" s="347"/>
      <c r="FR27" s="36" t="str">
        <f t="shared" si="4"/>
        <v>Schleider</v>
      </c>
      <c r="FS27" s="36" t="str">
        <f t="shared" si="23"/>
        <v>Burkart</v>
      </c>
      <c r="FT27" s="33">
        <f t="shared" si="9"/>
        <v>0</v>
      </c>
      <c r="FU27" s="23" t="s">
        <v>4</v>
      </c>
      <c r="FV27" s="4">
        <f t="shared" si="10"/>
        <v>0</v>
      </c>
      <c r="FW27" s="3">
        <f t="shared" si="11"/>
        <v>0</v>
      </c>
      <c r="FX27" s="23" t="s">
        <v>4</v>
      </c>
      <c r="FY27" s="4">
        <f t="shared" si="12"/>
        <v>0</v>
      </c>
      <c r="FZ27" s="3">
        <f t="shared" si="13"/>
        <v>0</v>
      </c>
      <c r="GA27" s="23" t="s">
        <v>4</v>
      </c>
      <c r="GB27" s="4">
        <f t="shared" si="14"/>
        <v>0</v>
      </c>
      <c r="GC27" s="3">
        <f t="shared" si="15"/>
        <v>0</v>
      </c>
      <c r="GD27" s="23" t="s">
        <v>4</v>
      </c>
      <c r="GE27" s="4">
        <f t="shared" si="16"/>
        <v>0</v>
      </c>
      <c r="GF27" s="3">
        <f t="shared" si="17"/>
        <v>0</v>
      </c>
      <c r="GG27" s="23" t="s">
        <v>4</v>
      </c>
      <c r="GH27" s="4">
        <f t="shared" si="18"/>
        <v>0</v>
      </c>
      <c r="GI27" s="3">
        <f t="shared" si="19"/>
        <v>0</v>
      </c>
      <c r="GJ27" s="23" t="s">
        <v>4</v>
      </c>
      <c r="GK27" s="4">
        <f t="shared" si="20"/>
        <v>0</v>
      </c>
      <c r="GL27" s="3">
        <f t="shared" si="21"/>
        <v>0</v>
      </c>
      <c r="GM27" s="23" t="s">
        <v>4</v>
      </c>
      <c r="GN27" s="4">
        <f t="shared" si="22"/>
        <v>0</v>
      </c>
    </row>
    <row r="28" spans="1:196" ht="18.75" customHeight="1">
      <c r="A28" s="306"/>
      <c r="B28" s="307"/>
      <c r="C28" s="307"/>
      <c r="D28" s="307"/>
      <c r="E28" s="308"/>
      <c r="F28" s="309"/>
      <c r="G28" s="310"/>
      <c r="H28" s="310"/>
      <c r="I28" s="310"/>
      <c r="J28" s="311"/>
      <c r="K28" s="306"/>
      <c r="L28" s="307"/>
      <c r="M28" s="307"/>
      <c r="N28" s="307"/>
      <c r="O28" s="308"/>
      <c r="P28" s="309" t="s">
        <v>55</v>
      </c>
      <c r="Q28" s="310"/>
      <c r="R28" s="310"/>
      <c r="S28" s="310"/>
      <c r="T28" s="311"/>
      <c r="U28" s="306" t="s">
        <v>43</v>
      </c>
      <c r="V28" s="307"/>
      <c r="W28" s="307"/>
      <c r="X28" s="307"/>
      <c r="Y28" s="308"/>
      <c r="Z28" s="345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7"/>
      <c r="BL28" s="345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7"/>
      <c r="CX28" s="296"/>
      <c r="CY28" s="297"/>
      <c r="CZ28" s="297"/>
      <c r="DA28" s="297"/>
      <c r="DB28" s="297"/>
      <c r="DC28" s="297"/>
      <c r="DD28" s="297"/>
      <c r="DE28" s="297"/>
      <c r="DF28" s="297"/>
      <c r="DG28" s="298"/>
      <c r="DH28" s="296"/>
      <c r="DI28" s="297"/>
      <c r="DJ28" s="297"/>
      <c r="DK28" s="297"/>
      <c r="DL28" s="297"/>
      <c r="DM28" s="297"/>
      <c r="DN28" s="297"/>
      <c r="DO28" s="297"/>
      <c r="DP28" s="297"/>
      <c r="DQ28" s="298"/>
      <c r="DR28" s="296"/>
      <c r="DS28" s="297"/>
      <c r="DT28" s="297"/>
      <c r="DU28" s="297"/>
      <c r="DV28" s="297"/>
      <c r="DW28" s="297"/>
      <c r="DX28" s="297"/>
      <c r="DY28" s="297"/>
      <c r="DZ28" s="297"/>
      <c r="EA28" s="298"/>
      <c r="EB28" s="296"/>
      <c r="EC28" s="297"/>
      <c r="ED28" s="297"/>
      <c r="EE28" s="297"/>
      <c r="EF28" s="297"/>
      <c r="EG28" s="297"/>
      <c r="EH28" s="297"/>
      <c r="EI28" s="297"/>
      <c r="EJ28" s="297"/>
      <c r="EK28" s="298"/>
      <c r="EL28" s="296"/>
      <c r="EM28" s="297"/>
      <c r="EN28" s="297"/>
      <c r="EO28" s="297"/>
      <c r="EP28" s="297"/>
      <c r="EQ28" s="297"/>
      <c r="ER28" s="297"/>
      <c r="ES28" s="297"/>
      <c r="ET28" s="297"/>
      <c r="EU28" s="298"/>
      <c r="EV28" s="301">
        <f t="shared" si="5"/>
      </c>
      <c r="EW28" s="302"/>
      <c r="EX28" s="302"/>
      <c r="EY28" s="302"/>
      <c r="EZ28" s="303"/>
      <c r="FA28" s="304">
        <f t="shared" si="6"/>
      </c>
      <c r="FB28" s="302"/>
      <c r="FC28" s="302"/>
      <c r="FD28" s="302"/>
      <c r="FE28" s="305"/>
      <c r="FF28" s="345"/>
      <c r="FG28" s="346"/>
      <c r="FH28" s="346"/>
      <c r="FI28" s="346"/>
      <c r="FJ28" s="26"/>
      <c r="FK28" s="346"/>
      <c r="FL28" s="346"/>
      <c r="FM28" s="346"/>
      <c r="FN28" s="347"/>
      <c r="FR28" s="36">
        <f t="shared" si="4"/>
        <v>0</v>
      </c>
      <c r="FS28" s="36">
        <f t="shared" si="23"/>
        <v>0</v>
      </c>
      <c r="FT28" s="33">
        <f t="shared" si="9"/>
        <v>0</v>
      </c>
      <c r="FU28" s="23" t="s">
        <v>4</v>
      </c>
      <c r="FV28" s="4">
        <f t="shared" si="10"/>
        <v>0</v>
      </c>
      <c r="FW28" s="3">
        <f t="shared" si="11"/>
        <v>0</v>
      </c>
      <c r="FX28" s="23" t="s">
        <v>4</v>
      </c>
      <c r="FY28" s="4">
        <f t="shared" si="12"/>
        <v>0</v>
      </c>
      <c r="FZ28" s="3">
        <f t="shared" si="13"/>
        <v>0</v>
      </c>
      <c r="GA28" s="23" t="s">
        <v>4</v>
      </c>
      <c r="GB28" s="4">
        <f t="shared" si="14"/>
        <v>0</v>
      </c>
      <c r="GC28" s="3">
        <f t="shared" si="15"/>
        <v>0</v>
      </c>
      <c r="GD28" s="23" t="s">
        <v>4</v>
      </c>
      <c r="GE28" s="4">
        <f t="shared" si="16"/>
        <v>0</v>
      </c>
      <c r="GF28" s="3">
        <f t="shared" si="17"/>
        <v>0</v>
      </c>
      <c r="GG28" s="23" t="s">
        <v>4</v>
      </c>
      <c r="GH28" s="4">
        <f t="shared" si="18"/>
        <v>0</v>
      </c>
      <c r="GI28" s="3">
        <f t="shared" si="19"/>
        <v>0</v>
      </c>
      <c r="GJ28" s="23" t="s">
        <v>4</v>
      </c>
      <c r="GK28" s="4">
        <f t="shared" si="20"/>
        <v>0</v>
      </c>
      <c r="GL28" s="3">
        <f t="shared" si="21"/>
        <v>0</v>
      </c>
      <c r="GM28" s="23" t="s">
        <v>4</v>
      </c>
      <c r="GN28" s="4">
        <f t="shared" si="22"/>
        <v>0</v>
      </c>
    </row>
    <row r="29" spans="1:196" ht="19.5" customHeight="1">
      <c r="A29" s="306"/>
      <c r="B29" s="307"/>
      <c r="C29" s="307"/>
      <c r="D29" s="307"/>
      <c r="E29" s="308"/>
      <c r="F29" s="309"/>
      <c r="G29" s="310"/>
      <c r="H29" s="310"/>
      <c r="I29" s="310"/>
      <c r="J29" s="311"/>
      <c r="K29" s="306"/>
      <c r="L29" s="307"/>
      <c r="M29" s="307"/>
      <c r="N29" s="307"/>
      <c r="O29" s="308"/>
      <c r="P29" s="309" t="s">
        <v>56</v>
      </c>
      <c r="Q29" s="310"/>
      <c r="R29" s="310"/>
      <c r="S29" s="310"/>
      <c r="T29" s="311"/>
      <c r="U29" s="306" t="s">
        <v>47</v>
      </c>
      <c r="V29" s="307"/>
      <c r="W29" s="307"/>
      <c r="X29" s="307"/>
      <c r="Y29" s="308"/>
      <c r="Z29" s="345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7"/>
      <c r="BL29" s="345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7"/>
      <c r="CX29" s="296"/>
      <c r="CY29" s="297"/>
      <c r="CZ29" s="297"/>
      <c r="DA29" s="297"/>
      <c r="DB29" s="297"/>
      <c r="DC29" s="297"/>
      <c r="DD29" s="297"/>
      <c r="DE29" s="297"/>
      <c r="DF29" s="297"/>
      <c r="DG29" s="298"/>
      <c r="DH29" s="296"/>
      <c r="DI29" s="297"/>
      <c r="DJ29" s="297"/>
      <c r="DK29" s="297"/>
      <c r="DL29" s="297"/>
      <c r="DM29" s="297"/>
      <c r="DN29" s="297"/>
      <c r="DO29" s="297"/>
      <c r="DP29" s="297"/>
      <c r="DQ29" s="298"/>
      <c r="DR29" s="296"/>
      <c r="DS29" s="297"/>
      <c r="DT29" s="297"/>
      <c r="DU29" s="297"/>
      <c r="DV29" s="297"/>
      <c r="DW29" s="297"/>
      <c r="DX29" s="297"/>
      <c r="DY29" s="297"/>
      <c r="DZ29" s="297"/>
      <c r="EA29" s="298"/>
      <c r="EB29" s="296"/>
      <c r="EC29" s="297"/>
      <c r="ED29" s="297"/>
      <c r="EE29" s="297"/>
      <c r="EF29" s="297"/>
      <c r="EG29" s="297"/>
      <c r="EH29" s="297"/>
      <c r="EI29" s="297"/>
      <c r="EJ29" s="297"/>
      <c r="EK29" s="298"/>
      <c r="EL29" s="296"/>
      <c r="EM29" s="297"/>
      <c r="EN29" s="297"/>
      <c r="EO29" s="297"/>
      <c r="EP29" s="297"/>
      <c r="EQ29" s="297"/>
      <c r="ER29" s="297"/>
      <c r="ES29" s="297"/>
      <c r="ET29" s="297"/>
      <c r="EU29" s="298"/>
      <c r="EV29" s="301">
        <f t="shared" si="5"/>
      </c>
      <c r="EW29" s="302"/>
      <c r="EX29" s="302"/>
      <c r="EY29" s="302"/>
      <c r="EZ29" s="303"/>
      <c r="FA29" s="304">
        <f t="shared" si="6"/>
      </c>
      <c r="FB29" s="302"/>
      <c r="FC29" s="302"/>
      <c r="FD29" s="302"/>
      <c r="FE29" s="305"/>
      <c r="FF29" s="345"/>
      <c r="FG29" s="346"/>
      <c r="FH29" s="346"/>
      <c r="FI29" s="346"/>
      <c r="FJ29" s="26"/>
      <c r="FK29" s="346"/>
      <c r="FL29" s="346"/>
      <c r="FM29" s="346"/>
      <c r="FN29" s="347"/>
      <c r="FR29" s="36">
        <f t="shared" si="4"/>
        <v>0</v>
      </c>
      <c r="FS29" s="36">
        <f t="shared" si="23"/>
        <v>0</v>
      </c>
      <c r="FT29" s="33">
        <f t="shared" si="9"/>
        <v>0</v>
      </c>
      <c r="FU29" s="23" t="s">
        <v>4</v>
      </c>
      <c r="FV29" s="4">
        <f t="shared" si="10"/>
        <v>0</v>
      </c>
      <c r="FW29" s="3">
        <f t="shared" si="11"/>
        <v>0</v>
      </c>
      <c r="FX29" s="23" t="s">
        <v>4</v>
      </c>
      <c r="FY29" s="4">
        <f t="shared" si="12"/>
        <v>0</v>
      </c>
      <c r="FZ29" s="3">
        <f t="shared" si="13"/>
        <v>0</v>
      </c>
      <c r="GA29" s="23" t="s">
        <v>4</v>
      </c>
      <c r="GB29" s="4">
        <f t="shared" si="14"/>
        <v>0</v>
      </c>
      <c r="GC29" s="3">
        <f t="shared" si="15"/>
        <v>0</v>
      </c>
      <c r="GD29" s="23" t="s">
        <v>4</v>
      </c>
      <c r="GE29" s="4">
        <f t="shared" si="16"/>
        <v>0</v>
      </c>
      <c r="GF29" s="3">
        <f t="shared" si="17"/>
        <v>0</v>
      </c>
      <c r="GG29" s="23" t="s">
        <v>4</v>
      </c>
      <c r="GH29" s="4">
        <f t="shared" si="18"/>
        <v>0</v>
      </c>
      <c r="GI29" s="3">
        <f t="shared" si="19"/>
        <v>0</v>
      </c>
      <c r="GJ29" s="23" t="s">
        <v>4</v>
      </c>
      <c r="GK29" s="4">
        <f t="shared" si="20"/>
        <v>0</v>
      </c>
      <c r="GL29" s="3">
        <f t="shared" si="21"/>
        <v>0</v>
      </c>
      <c r="GM29" s="23" t="s">
        <v>4</v>
      </c>
      <c r="GN29" s="4">
        <f t="shared" si="22"/>
        <v>0</v>
      </c>
    </row>
    <row r="30" spans="1:196" ht="18.75" customHeight="1">
      <c r="A30" s="306"/>
      <c r="B30" s="307"/>
      <c r="C30" s="307"/>
      <c r="D30" s="307"/>
      <c r="E30" s="308"/>
      <c r="F30" s="309"/>
      <c r="G30" s="310"/>
      <c r="H30" s="310"/>
      <c r="I30" s="310"/>
      <c r="J30" s="311"/>
      <c r="K30" s="306"/>
      <c r="L30" s="307"/>
      <c r="M30" s="307"/>
      <c r="N30" s="307"/>
      <c r="O30" s="308"/>
      <c r="P30" s="309" t="s">
        <v>57</v>
      </c>
      <c r="Q30" s="310"/>
      <c r="R30" s="310"/>
      <c r="S30" s="310"/>
      <c r="T30" s="311"/>
      <c r="U30" s="306" t="s">
        <v>54</v>
      </c>
      <c r="V30" s="307"/>
      <c r="W30" s="307"/>
      <c r="X30" s="307"/>
      <c r="Y30" s="308"/>
      <c r="Z30" s="345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7"/>
      <c r="BL30" s="345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7"/>
      <c r="CX30" s="296"/>
      <c r="CY30" s="297"/>
      <c r="CZ30" s="297"/>
      <c r="DA30" s="297"/>
      <c r="DB30" s="297"/>
      <c r="DC30" s="297"/>
      <c r="DD30" s="297"/>
      <c r="DE30" s="297"/>
      <c r="DF30" s="297"/>
      <c r="DG30" s="298"/>
      <c r="DH30" s="296"/>
      <c r="DI30" s="297"/>
      <c r="DJ30" s="297"/>
      <c r="DK30" s="297"/>
      <c r="DL30" s="297"/>
      <c r="DM30" s="297"/>
      <c r="DN30" s="297"/>
      <c r="DO30" s="297"/>
      <c r="DP30" s="297"/>
      <c r="DQ30" s="298"/>
      <c r="DR30" s="296"/>
      <c r="DS30" s="297"/>
      <c r="DT30" s="297"/>
      <c r="DU30" s="297"/>
      <c r="DV30" s="297"/>
      <c r="DW30" s="297"/>
      <c r="DX30" s="297"/>
      <c r="DY30" s="297"/>
      <c r="DZ30" s="297"/>
      <c r="EA30" s="298"/>
      <c r="EB30" s="296"/>
      <c r="EC30" s="297"/>
      <c r="ED30" s="297"/>
      <c r="EE30" s="297"/>
      <c r="EF30" s="297"/>
      <c r="EG30" s="297"/>
      <c r="EH30" s="297"/>
      <c r="EI30" s="297"/>
      <c r="EJ30" s="297"/>
      <c r="EK30" s="298"/>
      <c r="EL30" s="296"/>
      <c r="EM30" s="297"/>
      <c r="EN30" s="297"/>
      <c r="EO30" s="297"/>
      <c r="EP30" s="297"/>
      <c r="EQ30" s="297"/>
      <c r="ER30" s="297"/>
      <c r="ES30" s="297"/>
      <c r="ET30" s="297"/>
      <c r="EU30" s="298"/>
      <c r="EV30" s="301">
        <f t="shared" si="5"/>
      </c>
      <c r="EW30" s="302"/>
      <c r="EX30" s="302"/>
      <c r="EY30" s="302"/>
      <c r="EZ30" s="303"/>
      <c r="FA30" s="304">
        <f t="shared" si="6"/>
      </c>
      <c r="FB30" s="302"/>
      <c r="FC30" s="302"/>
      <c r="FD30" s="302"/>
      <c r="FE30" s="305"/>
      <c r="FF30" s="345"/>
      <c r="FG30" s="346"/>
      <c r="FH30" s="346"/>
      <c r="FI30" s="346"/>
      <c r="FJ30" s="26"/>
      <c r="FK30" s="346"/>
      <c r="FL30" s="346"/>
      <c r="FM30" s="346"/>
      <c r="FN30" s="347"/>
      <c r="FR30" s="36">
        <f t="shared" si="4"/>
        <v>0</v>
      </c>
      <c r="FS30" s="36">
        <f t="shared" si="23"/>
        <v>0</v>
      </c>
      <c r="FT30" s="33">
        <f t="shared" si="9"/>
        <v>0</v>
      </c>
      <c r="FU30" s="23" t="s">
        <v>4</v>
      </c>
      <c r="FV30" s="4">
        <f t="shared" si="10"/>
        <v>0</v>
      </c>
      <c r="FW30" s="3">
        <f t="shared" si="11"/>
        <v>0</v>
      </c>
      <c r="FX30" s="23" t="s">
        <v>4</v>
      </c>
      <c r="FY30" s="4">
        <f t="shared" si="12"/>
        <v>0</v>
      </c>
      <c r="FZ30" s="3">
        <f t="shared" si="13"/>
        <v>0</v>
      </c>
      <c r="GA30" s="23" t="s">
        <v>4</v>
      </c>
      <c r="GB30" s="4">
        <f t="shared" si="14"/>
        <v>0</v>
      </c>
      <c r="GC30" s="3">
        <f t="shared" si="15"/>
        <v>0</v>
      </c>
      <c r="GD30" s="23" t="s">
        <v>4</v>
      </c>
      <c r="GE30" s="4">
        <f t="shared" si="16"/>
        <v>0</v>
      </c>
      <c r="GF30" s="3">
        <f t="shared" si="17"/>
        <v>0</v>
      </c>
      <c r="GG30" s="23" t="s">
        <v>4</v>
      </c>
      <c r="GH30" s="4">
        <f t="shared" si="18"/>
        <v>0</v>
      </c>
      <c r="GI30" s="3">
        <f t="shared" si="19"/>
        <v>0</v>
      </c>
      <c r="GJ30" s="23" t="s">
        <v>4</v>
      </c>
      <c r="GK30" s="4">
        <f t="shared" si="20"/>
        <v>0</v>
      </c>
      <c r="GL30" s="3">
        <f t="shared" si="21"/>
        <v>0</v>
      </c>
      <c r="GM30" s="23" t="s">
        <v>4</v>
      </c>
      <c r="GN30" s="4">
        <f t="shared" si="22"/>
        <v>0</v>
      </c>
    </row>
    <row r="31" spans="1:196" ht="19.5" customHeight="1">
      <c r="A31" s="306"/>
      <c r="B31" s="307"/>
      <c r="C31" s="307"/>
      <c r="D31" s="307"/>
      <c r="E31" s="308"/>
      <c r="F31" s="309"/>
      <c r="G31" s="310"/>
      <c r="H31" s="310"/>
      <c r="I31" s="310"/>
      <c r="J31" s="311"/>
      <c r="K31" s="306"/>
      <c r="L31" s="307"/>
      <c r="M31" s="307"/>
      <c r="N31" s="307"/>
      <c r="O31" s="308"/>
      <c r="P31" s="309" t="s">
        <v>58</v>
      </c>
      <c r="Q31" s="310"/>
      <c r="R31" s="310"/>
      <c r="S31" s="310"/>
      <c r="T31" s="311"/>
      <c r="U31" s="306" t="s">
        <v>64</v>
      </c>
      <c r="V31" s="307"/>
      <c r="W31" s="307"/>
      <c r="X31" s="307"/>
      <c r="Y31" s="308"/>
      <c r="Z31" s="345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7"/>
      <c r="CX31" s="296"/>
      <c r="CY31" s="297"/>
      <c r="CZ31" s="297"/>
      <c r="DA31" s="297"/>
      <c r="DB31" s="297"/>
      <c r="DC31" s="297"/>
      <c r="DD31" s="297"/>
      <c r="DE31" s="297"/>
      <c r="DF31" s="297"/>
      <c r="DG31" s="298"/>
      <c r="DH31" s="296"/>
      <c r="DI31" s="297"/>
      <c r="DJ31" s="297"/>
      <c r="DK31" s="297"/>
      <c r="DL31" s="297"/>
      <c r="DM31" s="297"/>
      <c r="DN31" s="297"/>
      <c r="DO31" s="297"/>
      <c r="DP31" s="297"/>
      <c r="DQ31" s="298"/>
      <c r="DR31" s="296"/>
      <c r="DS31" s="297"/>
      <c r="DT31" s="297"/>
      <c r="DU31" s="297"/>
      <c r="DV31" s="297"/>
      <c r="DW31" s="297"/>
      <c r="DX31" s="297"/>
      <c r="DY31" s="297"/>
      <c r="DZ31" s="297"/>
      <c r="EA31" s="298"/>
      <c r="EB31" s="296"/>
      <c r="EC31" s="297"/>
      <c r="ED31" s="297"/>
      <c r="EE31" s="297"/>
      <c r="EF31" s="297"/>
      <c r="EG31" s="297"/>
      <c r="EH31" s="297"/>
      <c r="EI31" s="297"/>
      <c r="EJ31" s="297"/>
      <c r="EK31" s="298"/>
      <c r="EL31" s="296"/>
      <c r="EM31" s="297"/>
      <c r="EN31" s="297"/>
      <c r="EO31" s="297"/>
      <c r="EP31" s="297"/>
      <c r="EQ31" s="297"/>
      <c r="ER31" s="297"/>
      <c r="ES31" s="297"/>
      <c r="ET31" s="297"/>
      <c r="EU31" s="298"/>
      <c r="EV31" s="301">
        <f t="shared" si="5"/>
      </c>
      <c r="EW31" s="302"/>
      <c r="EX31" s="302"/>
      <c r="EY31" s="302"/>
      <c r="EZ31" s="303"/>
      <c r="FA31" s="304">
        <f t="shared" si="6"/>
      </c>
      <c r="FB31" s="302"/>
      <c r="FC31" s="302"/>
      <c r="FD31" s="302"/>
      <c r="FE31" s="305"/>
      <c r="FF31" s="345"/>
      <c r="FG31" s="346"/>
      <c r="FH31" s="346"/>
      <c r="FI31" s="346"/>
      <c r="FJ31" s="26"/>
      <c r="FK31" s="346"/>
      <c r="FL31" s="346"/>
      <c r="FM31" s="346"/>
      <c r="FN31" s="347"/>
      <c r="FR31" s="36">
        <f t="shared" si="4"/>
        <v>0</v>
      </c>
      <c r="FS31" s="36">
        <f t="shared" si="23"/>
        <v>0</v>
      </c>
      <c r="FT31" s="33">
        <f t="shared" si="9"/>
        <v>0</v>
      </c>
      <c r="FU31" s="23" t="s">
        <v>4</v>
      </c>
      <c r="FV31" s="4">
        <f t="shared" si="10"/>
        <v>0</v>
      </c>
      <c r="FW31" s="3">
        <f t="shared" si="11"/>
        <v>0</v>
      </c>
      <c r="FX31" s="23" t="s">
        <v>4</v>
      </c>
      <c r="FY31" s="4">
        <f t="shared" si="12"/>
        <v>0</v>
      </c>
      <c r="FZ31" s="3">
        <f t="shared" si="13"/>
        <v>0</v>
      </c>
      <c r="GA31" s="23" t="s">
        <v>4</v>
      </c>
      <c r="GB31" s="4">
        <f t="shared" si="14"/>
        <v>0</v>
      </c>
      <c r="GC31" s="3">
        <f t="shared" si="15"/>
        <v>0</v>
      </c>
      <c r="GD31" s="23" t="s">
        <v>4</v>
      </c>
      <c r="GE31" s="4">
        <f t="shared" si="16"/>
        <v>0</v>
      </c>
      <c r="GF31" s="3">
        <f t="shared" si="17"/>
        <v>0</v>
      </c>
      <c r="GG31" s="23" t="s">
        <v>4</v>
      </c>
      <c r="GH31" s="4">
        <f t="shared" si="18"/>
        <v>0</v>
      </c>
      <c r="GI31" s="3">
        <f t="shared" si="19"/>
        <v>0</v>
      </c>
      <c r="GJ31" s="23" t="s">
        <v>4</v>
      </c>
      <c r="GK31" s="4">
        <f t="shared" si="20"/>
        <v>0</v>
      </c>
      <c r="GL31" s="3">
        <f t="shared" si="21"/>
        <v>0</v>
      </c>
      <c r="GM31" s="23" t="s">
        <v>4</v>
      </c>
      <c r="GN31" s="4">
        <f t="shared" si="22"/>
        <v>0</v>
      </c>
    </row>
    <row r="32" spans="1:196" ht="18.75" customHeight="1">
      <c r="A32" s="306"/>
      <c r="B32" s="307"/>
      <c r="C32" s="307"/>
      <c r="D32" s="307"/>
      <c r="E32" s="308"/>
      <c r="F32" s="309"/>
      <c r="G32" s="310"/>
      <c r="H32" s="310"/>
      <c r="I32" s="310"/>
      <c r="J32" s="311"/>
      <c r="K32" s="306"/>
      <c r="L32" s="307"/>
      <c r="M32" s="307"/>
      <c r="N32" s="307"/>
      <c r="O32" s="308"/>
      <c r="P32" s="309"/>
      <c r="Q32" s="310"/>
      <c r="R32" s="310"/>
      <c r="S32" s="310"/>
      <c r="T32" s="311"/>
      <c r="U32" s="306" t="s">
        <v>65</v>
      </c>
      <c r="V32" s="307"/>
      <c r="W32" s="307"/>
      <c r="X32" s="307"/>
      <c r="Y32" s="308"/>
      <c r="Z32" s="345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7"/>
      <c r="BL32" s="345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7"/>
      <c r="CX32" s="296"/>
      <c r="CY32" s="297"/>
      <c r="CZ32" s="297"/>
      <c r="DA32" s="297"/>
      <c r="DB32" s="297"/>
      <c r="DC32" s="297"/>
      <c r="DD32" s="297"/>
      <c r="DE32" s="297"/>
      <c r="DF32" s="297"/>
      <c r="DG32" s="298"/>
      <c r="DH32" s="296"/>
      <c r="DI32" s="297"/>
      <c r="DJ32" s="297"/>
      <c r="DK32" s="297"/>
      <c r="DL32" s="297"/>
      <c r="DM32" s="297"/>
      <c r="DN32" s="297"/>
      <c r="DO32" s="297"/>
      <c r="DP32" s="297"/>
      <c r="DQ32" s="298"/>
      <c r="DR32" s="296"/>
      <c r="DS32" s="297"/>
      <c r="DT32" s="297"/>
      <c r="DU32" s="297"/>
      <c r="DV32" s="297"/>
      <c r="DW32" s="297"/>
      <c r="DX32" s="297"/>
      <c r="DY32" s="297"/>
      <c r="DZ32" s="297"/>
      <c r="EA32" s="298"/>
      <c r="EB32" s="296"/>
      <c r="EC32" s="297"/>
      <c r="ED32" s="297"/>
      <c r="EE32" s="297"/>
      <c r="EF32" s="297"/>
      <c r="EG32" s="297"/>
      <c r="EH32" s="297"/>
      <c r="EI32" s="297"/>
      <c r="EJ32" s="297"/>
      <c r="EK32" s="298"/>
      <c r="EL32" s="296"/>
      <c r="EM32" s="297"/>
      <c r="EN32" s="297"/>
      <c r="EO32" s="297"/>
      <c r="EP32" s="297"/>
      <c r="EQ32" s="297"/>
      <c r="ER32" s="297"/>
      <c r="ES32" s="297"/>
      <c r="ET32" s="297"/>
      <c r="EU32" s="298"/>
      <c r="EV32" s="301">
        <f t="shared" si="5"/>
      </c>
      <c r="EW32" s="302"/>
      <c r="EX32" s="302"/>
      <c r="EY32" s="302"/>
      <c r="EZ32" s="303"/>
      <c r="FA32" s="304">
        <f t="shared" si="6"/>
      </c>
      <c r="FB32" s="302"/>
      <c r="FC32" s="302"/>
      <c r="FD32" s="302"/>
      <c r="FE32" s="305"/>
      <c r="FF32" s="345"/>
      <c r="FG32" s="346"/>
      <c r="FH32" s="346"/>
      <c r="FI32" s="346"/>
      <c r="FJ32" s="26"/>
      <c r="FK32" s="346"/>
      <c r="FL32" s="346"/>
      <c r="FM32" s="346"/>
      <c r="FN32" s="347"/>
      <c r="FR32" s="36">
        <f t="shared" si="4"/>
        <v>0</v>
      </c>
      <c r="FS32" s="36">
        <f t="shared" si="23"/>
        <v>0</v>
      </c>
      <c r="FT32" s="33">
        <f t="shared" si="9"/>
        <v>0</v>
      </c>
      <c r="FU32" s="23" t="s">
        <v>4</v>
      </c>
      <c r="FV32" s="4">
        <f t="shared" si="10"/>
        <v>0</v>
      </c>
      <c r="FW32" s="3">
        <f t="shared" si="11"/>
        <v>0</v>
      </c>
      <c r="FX32" s="23" t="s">
        <v>4</v>
      </c>
      <c r="FY32" s="4">
        <f t="shared" si="12"/>
        <v>0</v>
      </c>
      <c r="FZ32" s="3">
        <f t="shared" si="13"/>
        <v>0</v>
      </c>
      <c r="GA32" s="23" t="s">
        <v>4</v>
      </c>
      <c r="GB32" s="4">
        <f t="shared" si="14"/>
        <v>0</v>
      </c>
      <c r="GC32" s="3">
        <f t="shared" si="15"/>
        <v>0</v>
      </c>
      <c r="GD32" s="23" t="s">
        <v>4</v>
      </c>
      <c r="GE32" s="4">
        <f t="shared" si="16"/>
        <v>0</v>
      </c>
      <c r="GF32" s="3">
        <f t="shared" si="17"/>
        <v>0</v>
      </c>
      <c r="GG32" s="23" t="s">
        <v>4</v>
      </c>
      <c r="GH32" s="4">
        <f t="shared" si="18"/>
        <v>0</v>
      </c>
      <c r="GI32" s="3">
        <f t="shared" si="19"/>
        <v>0</v>
      </c>
      <c r="GJ32" s="23" t="s">
        <v>4</v>
      </c>
      <c r="GK32" s="4">
        <f t="shared" si="20"/>
        <v>0</v>
      </c>
      <c r="GL32" s="3">
        <f t="shared" si="21"/>
        <v>0</v>
      </c>
      <c r="GM32" s="23" t="s">
        <v>4</v>
      </c>
      <c r="GN32" s="4">
        <f t="shared" si="22"/>
        <v>0</v>
      </c>
    </row>
    <row r="33" spans="1:203" ht="19.5" customHeight="1">
      <c r="A33" s="306"/>
      <c r="B33" s="307"/>
      <c r="C33" s="307"/>
      <c r="D33" s="307"/>
      <c r="E33" s="308"/>
      <c r="F33" s="309"/>
      <c r="G33" s="310"/>
      <c r="H33" s="310"/>
      <c r="I33" s="310"/>
      <c r="J33" s="311"/>
      <c r="K33" s="306"/>
      <c r="L33" s="307"/>
      <c r="M33" s="307"/>
      <c r="N33" s="307"/>
      <c r="O33" s="308"/>
      <c r="P33" s="309"/>
      <c r="Q33" s="310"/>
      <c r="R33" s="310"/>
      <c r="S33" s="310"/>
      <c r="T33" s="311"/>
      <c r="U33" s="306" t="s">
        <v>50</v>
      </c>
      <c r="V33" s="307"/>
      <c r="W33" s="307"/>
      <c r="X33" s="307"/>
      <c r="Y33" s="308"/>
      <c r="Z33" s="345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7"/>
      <c r="CX33" s="296"/>
      <c r="CY33" s="297"/>
      <c r="CZ33" s="297"/>
      <c r="DA33" s="297"/>
      <c r="DB33" s="297"/>
      <c r="DC33" s="297"/>
      <c r="DD33" s="297"/>
      <c r="DE33" s="297"/>
      <c r="DF33" s="297"/>
      <c r="DG33" s="298"/>
      <c r="DH33" s="296"/>
      <c r="DI33" s="297"/>
      <c r="DJ33" s="297"/>
      <c r="DK33" s="297"/>
      <c r="DL33" s="297"/>
      <c r="DM33" s="297"/>
      <c r="DN33" s="297"/>
      <c r="DO33" s="297"/>
      <c r="DP33" s="297"/>
      <c r="DQ33" s="298"/>
      <c r="DR33" s="296"/>
      <c r="DS33" s="297"/>
      <c r="DT33" s="297"/>
      <c r="DU33" s="297"/>
      <c r="DV33" s="297"/>
      <c r="DW33" s="297"/>
      <c r="DX33" s="297"/>
      <c r="DY33" s="297"/>
      <c r="DZ33" s="297"/>
      <c r="EA33" s="298"/>
      <c r="EB33" s="296"/>
      <c r="EC33" s="297"/>
      <c r="ED33" s="297"/>
      <c r="EE33" s="297"/>
      <c r="EF33" s="297"/>
      <c r="EG33" s="297"/>
      <c r="EH33" s="297"/>
      <c r="EI33" s="297"/>
      <c r="EJ33" s="297"/>
      <c r="EK33" s="298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301">
        <f t="shared" si="5"/>
      </c>
      <c r="EW33" s="302"/>
      <c r="EX33" s="302"/>
      <c r="EY33" s="302"/>
      <c r="EZ33" s="303"/>
      <c r="FA33" s="304">
        <f t="shared" si="6"/>
      </c>
      <c r="FB33" s="302"/>
      <c r="FC33" s="302"/>
      <c r="FD33" s="302"/>
      <c r="FE33" s="305"/>
      <c r="FF33" s="345"/>
      <c r="FG33" s="346"/>
      <c r="FH33" s="346"/>
      <c r="FI33" s="346"/>
      <c r="FJ33" s="26"/>
      <c r="FK33" s="346"/>
      <c r="FL33" s="346"/>
      <c r="FM33" s="346"/>
      <c r="FN33" s="347"/>
      <c r="FR33" s="36">
        <f t="shared" si="4"/>
        <v>0</v>
      </c>
      <c r="FS33" s="36">
        <f t="shared" si="23"/>
        <v>0</v>
      </c>
      <c r="FT33" s="34">
        <f t="shared" si="9"/>
        <v>0</v>
      </c>
      <c r="FU33" s="31" t="s">
        <v>4</v>
      </c>
      <c r="FV33" s="32">
        <f t="shared" si="10"/>
        <v>0</v>
      </c>
      <c r="FW33" s="30">
        <f t="shared" si="11"/>
        <v>0</v>
      </c>
      <c r="FX33" s="31" t="s">
        <v>4</v>
      </c>
      <c r="FY33" s="32">
        <f t="shared" si="12"/>
        <v>0</v>
      </c>
      <c r="FZ33" s="30">
        <f t="shared" si="13"/>
        <v>0</v>
      </c>
      <c r="GA33" s="31" t="s">
        <v>4</v>
      </c>
      <c r="GB33" s="32">
        <f t="shared" si="14"/>
        <v>0</v>
      </c>
      <c r="GC33" s="30">
        <f t="shared" si="15"/>
        <v>0</v>
      </c>
      <c r="GD33" s="31" t="s">
        <v>4</v>
      </c>
      <c r="GE33" s="32">
        <f t="shared" si="16"/>
        <v>0</v>
      </c>
      <c r="GF33" s="30">
        <f t="shared" si="17"/>
        <v>0</v>
      </c>
      <c r="GG33" s="31" t="s">
        <v>4</v>
      </c>
      <c r="GH33" s="32">
        <f t="shared" si="18"/>
        <v>0</v>
      </c>
      <c r="GI33" s="30">
        <f t="shared" si="19"/>
        <v>0</v>
      </c>
      <c r="GJ33" s="31" t="s">
        <v>4</v>
      </c>
      <c r="GK33" s="32">
        <f t="shared" si="20"/>
        <v>0</v>
      </c>
      <c r="GL33" s="30">
        <f t="shared" si="21"/>
        <v>0</v>
      </c>
      <c r="GM33" s="31" t="s">
        <v>4</v>
      </c>
      <c r="GN33" s="32">
        <f t="shared" si="22"/>
        <v>0</v>
      </c>
      <c r="GU33" s="25"/>
    </row>
    <row r="34" spans="1:196" ht="12" customHeight="1">
      <c r="A34" s="316" t="s">
        <v>11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8"/>
      <c r="Z34" s="360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  <c r="DQ34" s="356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6"/>
      <c r="EG34" s="356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7"/>
      <c r="ES34" s="316" t="s">
        <v>9</v>
      </c>
      <c r="ET34" s="317"/>
      <c r="EU34" s="317"/>
      <c r="EV34" s="317"/>
      <c r="EW34" s="317"/>
      <c r="EX34" s="317"/>
      <c r="EY34" s="317"/>
      <c r="EZ34" s="317"/>
      <c r="FA34" s="317"/>
      <c r="FB34" s="317"/>
      <c r="FC34" s="317"/>
      <c r="FD34" s="317"/>
      <c r="FE34" s="318"/>
      <c r="FF34" s="316" t="s">
        <v>10</v>
      </c>
      <c r="FG34" s="317"/>
      <c r="FH34" s="317"/>
      <c r="FI34" s="317"/>
      <c r="FJ34" s="317"/>
      <c r="FK34" s="317"/>
      <c r="FL34" s="317"/>
      <c r="FM34" s="317"/>
      <c r="FN34" s="318"/>
      <c r="FR34" s="188"/>
      <c r="FS34" s="187"/>
      <c r="FT34" s="196" t="s">
        <v>12</v>
      </c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8"/>
      <c r="GI34" s="368">
        <f>SUM(GI18:GI33)</f>
        <v>7</v>
      </c>
      <c r="GJ34" s="366" t="s">
        <v>4</v>
      </c>
      <c r="GK34" s="364">
        <f>SUM(GK18:GK33)</f>
        <v>21</v>
      </c>
      <c r="GL34" s="368">
        <f>SUM(GL18:GL33)</f>
        <v>2</v>
      </c>
      <c r="GM34" s="366" t="s">
        <v>4</v>
      </c>
      <c r="GN34" s="364">
        <f>SUM(GN18:GN33)</f>
        <v>6</v>
      </c>
    </row>
    <row r="35" spans="1:196" ht="12" customHeight="1">
      <c r="A35" s="319" t="s">
        <v>13</v>
      </c>
      <c r="B35" s="320"/>
      <c r="C35" s="320"/>
      <c r="D35" s="320"/>
      <c r="E35" s="321"/>
      <c r="F35" s="319" t="s">
        <v>14</v>
      </c>
      <c r="G35" s="320"/>
      <c r="H35" s="320"/>
      <c r="I35" s="320"/>
      <c r="J35" s="321"/>
      <c r="K35" s="323" t="s">
        <v>15</v>
      </c>
      <c r="L35" s="324"/>
      <c r="M35" s="324"/>
      <c r="N35" s="324"/>
      <c r="O35" s="325"/>
      <c r="P35" s="319" t="s">
        <v>16</v>
      </c>
      <c r="Q35" s="320"/>
      <c r="R35" s="320"/>
      <c r="S35" s="320"/>
      <c r="T35" s="321"/>
      <c r="U35" s="319" t="s">
        <v>17</v>
      </c>
      <c r="V35" s="320"/>
      <c r="W35" s="320"/>
      <c r="X35" s="320"/>
      <c r="Y35" s="321"/>
      <c r="Z35" s="271" t="s">
        <v>18</v>
      </c>
      <c r="AA35" s="272"/>
      <c r="AB35" s="272"/>
      <c r="AC35" s="272"/>
      <c r="AD35" s="272"/>
      <c r="AE35" s="272"/>
      <c r="AF35" s="272"/>
      <c r="AG35" s="272"/>
      <c r="AH35" s="272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9"/>
      <c r="ES35" s="348"/>
      <c r="ET35" s="349"/>
      <c r="EU35" s="349"/>
      <c r="EV35" s="349"/>
      <c r="EW35" s="349"/>
      <c r="EX35" s="349"/>
      <c r="EY35" s="349"/>
      <c r="EZ35" s="349"/>
      <c r="FA35" s="349"/>
      <c r="FB35" s="349"/>
      <c r="FC35" s="349"/>
      <c r="FD35" s="349"/>
      <c r="FE35" s="350"/>
      <c r="FF35" s="348"/>
      <c r="FG35" s="349"/>
      <c r="FH35" s="349"/>
      <c r="FI35" s="349"/>
      <c r="FJ35" s="349"/>
      <c r="FK35" s="349"/>
      <c r="FL35" s="349"/>
      <c r="FM35" s="349"/>
      <c r="FN35" s="350"/>
      <c r="FR35" s="188"/>
      <c r="FS35" s="187"/>
      <c r="FT35" s="199"/>
      <c r="FU35" s="200"/>
      <c r="FV35" s="200"/>
      <c r="FW35" s="200"/>
      <c r="FX35" s="200"/>
      <c r="FY35" s="200"/>
      <c r="FZ35" s="200"/>
      <c r="GA35" s="200"/>
      <c r="GB35" s="200"/>
      <c r="GC35" s="200"/>
      <c r="GD35" s="200"/>
      <c r="GE35" s="200"/>
      <c r="GF35" s="200"/>
      <c r="GG35" s="200"/>
      <c r="GH35" s="201"/>
      <c r="GI35" s="369"/>
      <c r="GJ35" s="367"/>
      <c r="GK35" s="365"/>
      <c r="GL35" s="369"/>
      <c r="GM35" s="367"/>
      <c r="GN35" s="365"/>
    </row>
    <row r="36" spans="1:203" ht="27" customHeight="1">
      <c r="A36" s="351" t="s">
        <v>69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22" t="str">
        <f>IF(AND(FF36=0,FK36=0),"",IF(FF36=FK36,"unentschieden",IF(FF36&gt;FK36,J3,CQ3)))</f>
        <v>TGV Eintracht Beilstein</v>
      </c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  <c r="DJ36" s="322"/>
      <c r="DK36" s="322"/>
      <c r="DL36" s="322"/>
      <c r="DM36" s="322"/>
      <c r="DN36" s="322"/>
      <c r="DO36" s="322"/>
      <c r="DP36" s="322"/>
      <c r="DQ36" s="322"/>
      <c r="DR36" s="322"/>
      <c r="DS36" s="322"/>
      <c r="DT36" s="322"/>
      <c r="DU36" s="322"/>
      <c r="DV36" s="327" t="s">
        <v>12</v>
      </c>
      <c r="DW36" s="327"/>
      <c r="DX36" s="327"/>
      <c r="DY36" s="327"/>
      <c r="DZ36" s="327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7"/>
      <c r="EP36" s="327"/>
      <c r="EQ36" s="327"/>
      <c r="ER36" s="328"/>
      <c r="ES36" s="355">
        <f>SUM(EV18:EZ33)</f>
        <v>7</v>
      </c>
      <c r="ET36" s="353"/>
      <c r="EU36" s="353"/>
      <c r="EV36" s="353"/>
      <c r="EW36" s="353"/>
      <c r="EX36" s="353"/>
      <c r="EY36" s="24"/>
      <c r="EZ36" s="353">
        <f>SUM(FA18:FE33)</f>
        <v>21</v>
      </c>
      <c r="FA36" s="353"/>
      <c r="FB36" s="353"/>
      <c r="FC36" s="353"/>
      <c r="FD36" s="353"/>
      <c r="FE36" s="354"/>
      <c r="FF36" s="355">
        <f>SUM(FF18:FI33)</f>
        <v>2</v>
      </c>
      <c r="FG36" s="353"/>
      <c r="FH36" s="353"/>
      <c r="FI36" s="353"/>
      <c r="FJ36" s="24"/>
      <c r="FK36" s="353">
        <f>SUM(FK18:FN33)</f>
        <v>6</v>
      </c>
      <c r="FL36" s="353"/>
      <c r="FM36" s="353"/>
      <c r="FN36" s="354"/>
      <c r="FO36" s="25"/>
      <c r="FR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5"/>
      <c r="GU36" s="25"/>
    </row>
    <row r="37" spans="1:170" ht="6" customHeight="1">
      <c r="A37" s="29"/>
      <c r="B37" s="289" t="s">
        <v>79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1"/>
      <c r="ED37" s="331"/>
      <c r="EE37" s="205"/>
      <c r="EF37" s="205"/>
      <c r="EG37" s="205"/>
      <c r="EH37" s="205"/>
      <c r="EI37" s="205"/>
      <c r="EJ37" s="205"/>
      <c r="EK37" s="205"/>
      <c r="EL37" s="205"/>
      <c r="EM37" s="205"/>
      <c r="EN37" s="205"/>
      <c r="EO37" s="205"/>
      <c r="EP37" s="205"/>
      <c r="EQ37" s="205"/>
      <c r="ER37" s="205"/>
      <c r="ES37" s="205"/>
      <c r="ET37" s="205"/>
      <c r="EU37" s="205"/>
      <c r="EV37" s="205"/>
      <c r="EW37" s="205"/>
      <c r="EX37" s="205"/>
      <c r="EY37" s="205"/>
      <c r="EZ37" s="205"/>
      <c r="FA37" s="205"/>
      <c r="FB37" s="205"/>
      <c r="FC37" s="205"/>
      <c r="FD37" s="205"/>
      <c r="FE37" s="205"/>
      <c r="FF37" s="205"/>
      <c r="FG37" s="205"/>
      <c r="FH37" s="205"/>
      <c r="FI37" s="205"/>
      <c r="FJ37" s="205"/>
      <c r="FK37" s="205"/>
      <c r="FL37" s="205"/>
      <c r="FM37" s="205"/>
      <c r="FN37" s="208"/>
    </row>
    <row r="38" spans="1:170" ht="6" customHeight="1">
      <c r="A38" s="27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3"/>
      <c r="ED38" s="203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  <c r="FH38" s="206"/>
      <c r="FI38" s="206"/>
      <c r="FJ38" s="206"/>
      <c r="FK38" s="206"/>
      <c r="FL38" s="206"/>
      <c r="FM38" s="206"/>
      <c r="FN38" s="209"/>
    </row>
    <row r="39" spans="1:170" ht="6" customHeight="1">
      <c r="A39" s="27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3"/>
      <c r="ED39" s="203"/>
      <c r="EE39" s="206"/>
      <c r="EF39" s="329" t="s">
        <v>71</v>
      </c>
      <c r="EG39" s="329"/>
      <c r="EH39" s="329"/>
      <c r="EI39" s="329"/>
      <c r="EJ39" s="329"/>
      <c r="EK39" s="329"/>
      <c r="EL39" s="329"/>
      <c r="EM39" s="329"/>
      <c r="EN39" s="329"/>
      <c r="EO39" s="329"/>
      <c r="EP39" s="329"/>
      <c r="EQ39" s="329"/>
      <c r="ER39" s="329"/>
      <c r="ES39" s="329"/>
      <c r="ET39" s="329"/>
      <c r="EU39" s="329"/>
      <c r="EV39" s="329"/>
      <c r="EW39" s="329"/>
      <c r="EX39" s="329"/>
      <c r="EY39" s="330"/>
      <c r="EZ39" s="334"/>
      <c r="FA39" s="335"/>
      <c r="FB39" s="335"/>
      <c r="FC39" s="335"/>
      <c r="FD39" s="335"/>
      <c r="FE39" s="335"/>
      <c r="FF39" s="335"/>
      <c r="FG39" s="336"/>
      <c r="FH39" s="203"/>
      <c r="FI39" s="206"/>
      <c r="FJ39" s="206"/>
      <c r="FK39" s="206"/>
      <c r="FL39" s="206"/>
      <c r="FM39" s="206"/>
      <c r="FN39" s="209"/>
    </row>
    <row r="40" spans="1:170" ht="6" customHeight="1">
      <c r="A40" s="27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3"/>
      <c r="ED40" s="203"/>
      <c r="EE40" s="206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30"/>
      <c r="EZ40" s="337"/>
      <c r="FA40" s="338"/>
      <c r="FB40" s="338"/>
      <c r="FC40" s="338"/>
      <c r="FD40" s="338"/>
      <c r="FE40" s="338"/>
      <c r="FF40" s="338"/>
      <c r="FG40" s="339"/>
      <c r="FH40" s="203"/>
      <c r="FI40" s="206"/>
      <c r="FJ40" s="206"/>
      <c r="FK40" s="206"/>
      <c r="FL40" s="206"/>
      <c r="FM40" s="206"/>
      <c r="FN40" s="209"/>
    </row>
    <row r="41" spans="1:170" ht="6" customHeight="1">
      <c r="A41" s="27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3"/>
      <c r="ED41" s="203"/>
      <c r="EE41" s="206"/>
      <c r="EF41" s="343" t="s">
        <v>70</v>
      </c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4"/>
      <c r="EZ41" s="337"/>
      <c r="FA41" s="338"/>
      <c r="FB41" s="338"/>
      <c r="FC41" s="338"/>
      <c r="FD41" s="338"/>
      <c r="FE41" s="338"/>
      <c r="FF41" s="338"/>
      <c r="FG41" s="339"/>
      <c r="FH41" s="203"/>
      <c r="FI41" s="206"/>
      <c r="FJ41" s="206"/>
      <c r="FK41" s="206"/>
      <c r="FL41" s="206"/>
      <c r="FM41" s="206"/>
      <c r="FN41" s="209"/>
    </row>
    <row r="42" spans="1:170" ht="6" customHeight="1">
      <c r="A42" s="28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5"/>
      <c r="ED42" s="203"/>
      <c r="EE42" s="206"/>
      <c r="EF42" s="343"/>
      <c r="EG42" s="343"/>
      <c r="EH42" s="343"/>
      <c r="EI42" s="343"/>
      <c r="EJ42" s="343"/>
      <c r="EK42" s="343"/>
      <c r="EL42" s="343"/>
      <c r="EM42" s="343"/>
      <c r="EN42" s="343"/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4"/>
      <c r="EZ42" s="340"/>
      <c r="FA42" s="341"/>
      <c r="FB42" s="341"/>
      <c r="FC42" s="341"/>
      <c r="FD42" s="341"/>
      <c r="FE42" s="341"/>
      <c r="FF42" s="341"/>
      <c r="FG42" s="342"/>
      <c r="FH42" s="203"/>
      <c r="FI42" s="206"/>
      <c r="FJ42" s="206"/>
      <c r="FK42" s="206"/>
      <c r="FL42" s="206"/>
      <c r="FM42" s="206"/>
      <c r="FN42" s="209"/>
    </row>
    <row r="43" spans="1:170" ht="19.5" customHeight="1">
      <c r="A43" s="20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05"/>
      <c r="AQ43" s="205"/>
      <c r="AR43" s="205"/>
      <c r="AS43" s="205"/>
      <c r="AT43" s="205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05"/>
      <c r="CJ43" s="205"/>
      <c r="CK43" s="205"/>
      <c r="CL43" s="205"/>
      <c r="CM43" s="205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05"/>
      <c r="EC43" s="208"/>
      <c r="ED43" s="203"/>
      <c r="EE43" s="206"/>
      <c r="EF43" s="326" t="s">
        <v>66</v>
      </c>
      <c r="EG43" s="326"/>
      <c r="EH43" s="326"/>
      <c r="EI43" s="326"/>
      <c r="EJ43" s="326"/>
      <c r="EK43" s="326"/>
      <c r="EL43" s="326"/>
      <c r="EM43" s="326"/>
      <c r="EN43" s="326"/>
      <c r="EO43" s="326"/>
      <c r="EP43" s="326"/>
      <c r="EQ43" s="326"/>
      <c r="ER43" s="326"/>
      <c r="ES43" s="332"/>
      <c r="ET43" s="333"/>
      <c r="EU43" s="333"/>
      <c r="EV43" s="333"/>
      <c r="EW43" s="333"/>
      <c r="EX43" s="333"/>
      <c r="EY43" s="333"/>
      <c r="EZ43" s="333"/>
      <c r="FA43" s="333"/>
      <c r="FB43" s="333"/>
      <c r="FC43" s="333"/>
      <c r="FD43" s="333"/>
      <c r="FE43" s="333"/>
      <c r="FF43" s="333"/>
      <c r="FG43" s="333"/>
      <c r="FH43" s="333"/>
      <c r="FI43" s="333"/>
      <c r="FJ43" s="333"/>
      <c r="FK43" s="206"/>
      <c r="FL43" s="206"/>
      <c r="FM43" s="206"/>
      <c r="FN43" s="209"/>
    </row>
    <row r="44" spans="1:170" ht="20.25" customHeight="1">
      <c r="A44" s="203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06"/>
      <c r="AQ44" s="206"/>
      <c r="AR44" s="206"/>
      <c r="AS44" s="206"/>
      <c r="AT44" s="206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06"/>
      <c r="CJ44" s="206"/>
      <c r="CK44" s="206"/>
      <c r="CL44" s="206"/>
      <c r="CM44" s="206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06"/>
      <c r="EC44" s="209"/>
      <c r="ED44" s="203"/>
      <c r="EE44" s="206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06"/>
      <c r="FL44" s="206"/>
      <c r="FM44" s="206"/>
      <c r="FN44" s="209"/>
    </row>
    <row r="45" spans="1:170" ht="14.25" customHeight="1">
      <c r="A45" s="204"/>
      <c r="B45" s="211" t="s">
        <v>27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07"/>
      <c r="AQ45" s="207"/>
      <c r="AR45" s="207"/>
      <c r="AS45" s="207"/>
      <c r="AT45" s="207"/>
      <c r="AU45" s="212" t="s">
        <v>28</v>
      </c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07"/>
      <c r="CJ45" s="207"/>
      <c r="CK45" s="207"/>
      <c r="CL45" s="207"/>
      <c r="CM45" s="207"/>
      <c r="CN45" s="212" t="s">
        <v>29</v>
      </c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07"/>
      <c r="EC45" s="210"/>
      <c r="ED45" s="204"/>
      <c r="EE45" s="207"/>
      <c r="EF45" s="212" t="s">
        <v>72</v>
      </c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07"/>
      <c r="FL45" s="207"/>
      <c r="FM45" s="207"/>
      <c r="FN45" s="210"/>
    </row>
    <row r="46" spans="1:170" ht="14.25" customHeight="1">
      <c r="A46" s="315" t="s">
        <v>77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</row>
    <row r="48" ht="14.25" customHeight="1" hidden="1" outlineLevel="1"/>
    <row r="49" ht="14.25" customHeight="1" hidden="1" outlineLevel="1"/>
    <row r="50" ht="14.25" customHeight="1" hidden="1" outlineLevel="1"/>
    <row r="51" ht="14.25" customHeight="1" hidden="1" outlineLevel="1"/>
    <row r="52" ht="14.25" customHeight="1" hidden="1" outlineLevel="1"/>
    <row r="53" ht="14.25" customHeight="1" collapsed="1"/>
  </sheetData>
  <mergeCells count="554">
    <mergeCell ref="A1:Q2"/>
    <mergeCell ref="R1:CG1"/>
    <mergeCell ref="CH1:FN1"/>
    <mergeCell ref="R2:CG2"/>
    <mergeCell ref="CH2:EU2"/>
    <mergeCell ref="EV2:FN2"/>
    <mergeCell ref="A3:I3"/>
    <mergeCell ref="J3:CG3"/>
    <mergeCell ref="CH3:CP3"/>
    <mergeCell ref="CQ3:FN3"/>
    <mergeCell ref="A4:I4"/>
    <mergeCell ref="J4:CG4"/>
    <mergeCell ref="CH4:CP4"/>
    <mergeCell ref="CQ4:FN4"/>
    <mergeCell ref="A5:CG5"/>
    <mergeCell ref="CH5:FN5"/>
    <mergeCell ref="A6:F12"/>
    <mergeCell ref="G6:AE6"/>
    <mergeCell ref="AF6:CA6"/>
    <mergeCell ref="CB6:CK6"/>
    <mergeCell ref="CL6:DJ6"/>
    <mergeCell ref="DK6:FE6"/>
    <mergeCell ref="FF6:FN6"/>
    <mergeCell ref="G7:K7"/>
    <mergeCell ref="L7:BK7"/>
    <mergeCell ref="BL7:BQ7"/>
    <mergeCell ref="BR7:CA7"/>
    <mergeCell ref="CB7:CF7"/>
    <mergeCell ref="CG7:CK7"/>
    <mergeCell ref="CL7:CP7"/>
    <mergeCell ref="CQ7:EP7"/>
    <mergeCell ref="EQ7:EV7"/>
    <mergeCell ref="EW7:FE7"/>
    <mergeCell ref="FF7:FJ7"/>
    <mergeCell ref="FK7:FN7"/>
    <mergeCell ref="GP7:GT7"/>
    <mergeCell ref="GV7:GZ7"/>
    <mergeCell ref="G8:K8"/>
    <mergeCell ref="L8:BK8"/>
    <mergeCell ref="BL8:BQ8"/>
    <mergeCell ref="BR8:CA8"/>
    <mergeCell ref="CB8:CF8"/>
    <mergeCell ref="CG8:CK8"/>
    <mergeCell ref="CL8:CP8"/>
    <mergeCell ref="CQ8:EP8"/>
    <mergeCell ref="EQ8:EV8"/>
    <mergeCell ref="EW8:FE8"/>
    <mergeCell ref="FF8:FJ8"/>
    <mergeCell ref="FK8:FN8"/>
    <mergeCell ref="GP8:GQ8"/>
    <mergeCell ref="GR8:GS8"/>
    <mergeCell ref="GT8:GT9"/>
    <mergeCell ref="GV8:GW8"/>
    <mergeCell ref="GX8:GY8"/>
    <mergeCell ref="GZ8:GZ9"/>
    <mergeCell ref="G9:K9"/>
    <mergeCell ref="L9:BK9"/>
    <mergeCell ref="BL9:BQ9"/>
    <mergeCell ref="BR9:CA9"/>
    <mergeCell ref="CB9:CF9"/>
    <mergeCell ref="CG9:CK9"/>
    <mergeCell ref="CL9:CP9"/>
    <mergeCell ref="CQ9:EP9"/>
    <mergeCell ref="EQ9:EV9"/>
    <mergeCell ref="EW9:FE9"/>
    <mergeCell ref="FF9:FJ9"/>
    <mergeCell ref="FK9:FN9"/>
    <mergeCell ref="G10:K10"/>
    <mergeCell ref="L10:BK10"/>
    <mergeCell ref="BL10:BQ10"/>
    <mergeCell ref="BR10:CA10"/>
    <mergeCell ref="CB10:CF10"/>
    <mergeCell ref="CG10:CK10"/>
    <mergeCell ref="CL10:CP10"/>
    <mergeCell ref="CQ10:EP10"/>
    <mergeCell ref="EQ10:EV10"/>
    <mergeCell ref="EW10:FE10"/>
    <mergeCell ref="FF10:FJ10"/>
    <mergeCell ref="FK10:FN10"/>
    <mergeCell ref="GT10:GT11"/>
    <mergeCell ref="GZ10:GZ11"/>
    <mergeCell ref="G11:K11"/>
    <mergeCell ref="L11:BK11"/>
    <mergeCell ref="BL11:BQ11"/>
    <mergeCell ref="BR11:CA11"/>
    <mergeCell ref="CB11:CF11"/>
    <mergeCell ref="CG11:CK11"/>
    <mergeCell ref="CL11:CP11"/>
    <mergeCell ref="CQ11:EP11"/>
    <mergeCell ref="EQ11:EV11"/>
    <mergeCell ref="EW11:FE11"/>
    <mergeCell ref="FF11:FJ11"/>
    <mergeCell ref="FK11:FN11"/>
    <mergeCell ref="G12:K12"/>
    <mergeCell ref="L12:BK12"/>
    <mergeCell ref="BL12:BQ12"/>
    <mergeCell ref="BR12:CA12"/>
    <mergeCell ref="CB12:CF12"/>
    <mergeCell ref="CG12:CK12"/>
    <mergeCell ref="CL12:CP12"/>
    <mergeCell ref="CQ12:EP12"/>
    <mergeCell ref="EQ12:EV12"/>
    <mergeCell ref="EW12:FE12"/>
    <mergeCell ref="FF12:FJ12"/>
    <mergeCell ref="FK12:FN12"/>
    <mergeCell ref="GT12:GT13"/>
    <mergeCell ref="FF13:FJ13"/>
    <mergeCell ref="FK13:FN13"/>
    <mergeCell ref="GZ12:GZ13"/>
    <mergeCell ref="A13:F15"/>
    <mergeCell ref="G13:K13"/>
    <mergeCell ref="L13:AR13"/>
    <mergeCell ref="AS13:CA13"/>
    <mergeCell ref="CB13:CF13"/>
    <mergeCell ref="CG13:CK13"/>
    <mergeCell ref="CL13:CP13"/>
    <mergeCell ref="CQ13:DW13"/>
    <mergeCell ref="DX13:FE13"/>
    <mergeCell ref="G14:K14"/>
    <mergeCell ref="L14:AR14"/>
    <mergeCell ref="AS14:CA14"/>
    <mergeCell ref="CB14:CF14"/>
    <mergeCell ref="CG14:CK14"/>
    <mergeCell ref="CL14:CP14"/>
    <mergeCell ref="CQ14:DW14"/>
    <mergeCell ref="DX14:FE14"/>
    <mergeCell ref="FF14:FJ14"/>
    <mergeCell ref="FK14:FN14"/>
    <mergeCell ref="GT14:GT15"/>
    <mergeCell ref="GZ14:GZ15"/>
    <mergeCell ref="FF15:FJ15"/>
    <mergeCell ref="FK15:FN15"/>
    <mergeCell ref="G15:K15"/>
    <mergeCell ref="L15:AR15"/>
    <mergeCell ref="AS15:CA15"/>
    <mergeCell ref="CB15:CF15"/>
    <mergeCell ref="CG15:CK15"/>
    <mergeCell ref="CL15:CP15"/>
    <mergeCell ref="CQ15:DW15"/>
    <mergeCell ref="DX15:FE15"/>
    <mergeCell ref="A16:E17"/>
    <mergeCell ref="F16:J17"/>
    <mergeCell ref="K16:O17"/>
    <mergeCell ref="P16:T17"/>
    <mergeCell ref="U16:Y17"/>
    <mergeCell ref="Z16:BW16"/>
    <mergeCell ref="BX16:DP16"/>
    <mergeCell ref="DQ16:FN16"/>
    <mergeCell ref="Z17:BK17"/>
    <mergeCell ref="BL17:CW17"/>
    <mergeCell ref="CX17:DG17"/>
    <mergeCell ref="DH17:DQ17"/>
    <mergeCell ref="DR17:EA17"/>
    <mergeCell ref="EB17:EK17"/>
    <mergeCell ref="GP16:GR16"/>
    <mergeCell ref="GS16:GT16"/>
    <mergeCell ref="GV16:GX16"/>
    <mergeCell ref="GY16:GZ16"/>
    <mergeCell ref="EL17:EU17"/>
    <mergeCell ref="EV17:FE17"/>
    <mergeCell ref="FF17:FN17"/>
    <mergeCell ref="FT17:FV17"/>
    <mergeCell ref="FW17:FY17"/>
    <mergeCell ref="FZ17:GB17"/>
    <mergeCell ref="GC17:GE17"/>
    <mergeCell ref="GF17:GH17"/>
    <mergeCell ref="GI17:GK17"/>
    <mergeCell ref="GL17:GN17"/>
    <mergeCell ref="A18:E18"/>
    <mergeCell ref="F18:J18"/>
    <mergeCell ref="K18:O18"/>
    <mergeCell ref="P18:T18"/>
    <mergeCell ref="U18:Y18"/>
    <mergeCell ref="Z18:BK18"/>
    <mergeCell ref="BL18:CW18"/>
    <mergeCell ref="CX18:DB18"/>
    <mergeCell ref="DC18:DG18"/>
    <mergeCell ref="DH18:DL18"/>
    <mergeCell ref="DM18:DQ18"/>
    <mergeCell ref="DR18:DV18"/>
    <mergeCell ref="DW18:EA18"/>
    <mergeCell ref="EB18:EF18"/>
    <mergeCell ref="EG18:EK18"/>
    <mergeCell ref="EL18:EP18"/>
    <mergeCell ref="EQ18:EU18"/>
    <mergeCell ref="EV18:EZ18"/>
    <mergeCell ref="FA18:FE18"/>
    <mergeCell ref="FF18:FI18"/>
    <mergeCell ref="FK18:FN18"/>
    <mergeCell ref="A19:E19"/>
    <mergeCell ref="F19:J19"/>
    <mergeCell ref="K19:O19"/>
    <mergeCell ref="P19:T19"/>
    <mergeCell ref="U19:Y19"/>
    <mergeCell ref="Z19:BK19"/>
    <mergeCell ref="BL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I19"/>
    <mergeCell ref="FK19:FN19"/>
    <mergeCell ref="A20:E20"/>
    <mergeCell ref="F20:J20"/>
    <mergeCell ref="K20:O20"/>
    <mergeCell ref="P20:T20"/>
    <mergeCell ref="U20:Y20"/>
    <mergeCell ref="Z20:BK20"/>
    <mergeCell ref="BL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I20"/>
    <mergeCell ref="FK20:FN20"/>
    <mergeCell ref="A21:E21"/>
    <mergeCell ref="F21:J21"/>
    <mergeCell ref="K21:O21"/>
    <mergeCell ref="P21:T21"/>
    <mergeCell ref="U21:Y21"/>
    <mergeCell ref="Z21:BK21"/>
    <mergeCell ref="BL21:CW21"/>
    <mergeCell ref="CX21:DB21"/>
    <mergeCell ref="DC21:DG21"/>
    <mergeCell ref="DH21:DL21"/>
    <mergeCell ref="DM21:DQ21"/>
    <mergeCell ref="DR21:DV21"/>
    <mergeCell ref="DW21:EA21"/>
    <mergeCell ref="EB21:EF21"/>
    <mergeCell ref="EG21:EK21"/>
    <mergeCell ref="EL21:EP21"/>
    <mergeCell ref="EQ21:EU21"/>
    <mergeCell ref="EV21:EZ21"/>
    <mergeCell ref="FA21:FE21"/>
    <mergeCell ref="FF21:FI21"/>
    <mergeCell ref="FK21:FN21"/>
    <mergeCell ref="A22:E22"/>
    <mergeCell ref="F22:J22"/>
    <mergeCell ref="K22:O22"/>
    <mergeCell ref="P22:T22"/>
    <mergeCell ref="U22:Y22"/>
    <mergeCell ref="Z22:BK22"/>
    <mergeCell ref="BL22:CW22"/>
    <mergeCell ref="CX22:DB22"/>
    <mergeCell ref="DC22:DG22"/>
    <mergeCell ref="DH22:DL22"/>
    <mergeCell ref="DM22:DQ22"/>
    <mergeCell ref="DR22:DV22"/>
    <mergeCell ref="DW22:EA22"/>
    <mergeCell ref="EB22:EF22"/>
    <mergeCell ref="EG22:EK22"/>
    <mergeCell ref="EL22:EP22"/>
    <mergeCell ref="EQ22:EU22"/>
    <mergeCell ref="EV22:EZ22"/>
    <mergeCell ref="FA22:FE22"/>
    <mergeCell ref="FF22:FI22"/>
    <mergeCell ref="FK22:FN22"/>
    <mergeCell ref="A23:E23"/>
    <mergeCell ref="F23:J23"/>
    <mergeCell ref="K23:O23"/>
    <mergeCell ref="P23:T23"/>
    <mergeCell ref="U23:Y23"/>
    <mergeCell ref="Z23:BK23"/>
    <mergeCell ref="BL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I23"/>
    <mergeCell ref="FK23:FN23"/>
    <mergeCell ref="A24:E24"/>
    <mergeCell ref="F24:J24"/>
    <mergeCell ref="K24:O24"/>
    <mergeCell ref="P24:T24"/>
    <mergeCell ref="U24:Y24"/>
    <mergeCell ref="Z24:BK24"/>
    <mergeCell ref="BL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I24"/>
    <mergeCell ref="FK24:FN24"/>
    <mergeCell ref="A25:E25"/>
    <mergeCell ref="F25:J25"/>
    <mergeCell ref="K25:O25"/>
    <mergeCell ref="P25:T25"/>
    <mergeCell ref="U25:Y25"/>
    <mergeCell ref="Z25:BK25"/>
    <mergeCell ref="BL25:CW25"/>
    <mergeCell ref="CX25:DB25"/>
    <mergeCell ref="DC25:DG25"/>
    <mergeCell ref="DH25:DL25"/>
    <mergeCell ref="DM25:DQ25"/>
    <mergeCell ref="DR25:DV25"/>
    <mergeCell ref="DW25:EA25"/>
    <mergeCell ref="EB25:EF25"/>
    <mergeCell ref="EG25:EK25"/>
    <mergeCell ref="EL25:EP25"/>
    <mergeCell ref="EQ25:EU25"/>
    <mergeCell ref="EV25:EZ25"/>
    <mergeCell ref="FA25:FE25"/>
    <mergeCell ref="FF25:FI25"/>
    <mergeCell ref="FK25:FN25"/>
    <mergeCell ref="A26:E26"/>
    <mergeCell ref="F26:J26"/>
    <mergeCell ref="K26:O26"/>
    <mergeCell ref="P26:T26"/>
    <mergeCell ref="U26:Y26"/>
    <mergeCell ref="Z26:BK26"/>
    <mergeCell ref="BL26:CW26"/>
    <mergeCell ref="CX26:DB26"/>
    <mergeCell ref="DC26:DG26"/>
    <mergeCell ref="DH26:DL26"/>
    <mergeCell ref="DM26:DQ26"/>
    <mergeCell ref="DR26:DV26"/>
    <mergeCell ref="DW26:EA26"/>
    <mergeCell ref="EB26:EF26"/>
    <mergeCell ref="EG26:EK26"/>
    <mergeCell ref="EL26:EP26"/>
    <mergeCell ref="EQ26:EU26"/>
    <mergeCell ref="EV26:EZ26"/>
    <mergeCell ref="FA26:FE26"/>
    <mergeCell ref="FF26:FI26"/>
    <mergeCell ref="FK26:FN26"/>
    <mergeCell ref="A27:E27"/>
    <mergeCell ref="F27:J27"/>
    <mergeCell ref="K27:O27"/>
    <mergeCell ref="P27:T27"/>
    <mergeCell ref="U27:Y27"/>
    <mergeCell ref="Z27:BK27"/>
    <mergeCell ref="BL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I27"/>
    <mergeCell ref="FK27:FN27"/>
    <mergeCell ref="A28:E28"/>
    <mergeCell ref="F28:J28"/>
    <mergeCell ref="K28:O28"/>
    <mergeCell ref="P28:T28"/>
    <mergeCell ref="U28:Y28"/>
    <mergeCell ref="Z28:BK28"/>
    <mergeCell ref="BL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I28"/>
    <mergeCell ref="FK28:FN28"/>
    <mergeCell ref="A29:E29"/>
    <mergeCell ref="F29:J29"/>
    <mergeCell ref="K29:O29"/>
    <mergeCell ref="P29:T29"/>
    <mergeCell ref="U29:Y29"/>
    <mergeCell ref="Z29:BK29"/>
    <mergeCell ref="BL29:CW29"/>
    <mergeCell ref="CX29:DB29"/>
    <mergeCell ref="DC29:DG29"/>
    <mergeCell ref="DH29:DL29"/>
    <mergeCell ref="DM29:DQ29"/>
    <mergeCell ref="DR29:DV29"/>
    <mergeCell ref="DW29:EA29"/>
    <mergeCell ref="EB29:EF29"/>
    <mergeCell ref="EG29:EK29"/>
    <mergeCell ref="EL29:EP29"/>
    <mergeCell ref="EQ29:EU29"/>
    <mergeCell ref="EV29:EZ29"/>
    <mergeCell ref="FA29:FE29"/>
    <mergeCell ref="FF29:FI29"/>
    <mergeCell ref="FK29:FN29"/>
    <mergeCell ref="A30:E30"/>
    <mergeCell ref="F30:J30"/>
    <mergeCell ref="K30:O30"/>
    <mergeCell ref="P30:T30"/>
    <mergeCell ref="U30:Y30"/>
    <mergeCell ref="Z30:BK30"/>
    <mergeCell ref="BL30:CW30"/>
    <mergeCell ref="CX30:DB30"/>
    <mergeCell ref="DC30:DG30"/>
    <mergeCell ref="DH30:DL30"/>
    <mergeCell ref="DM30:DQ30"/>
    <mergeCell ref="DR30:DV30"/>
    <mergeCell ref="DW30:EA30"/>
    <mergeCell ref="EB30:EF30"/>
    <mergeCell ref="EG30:EK30"/>
    <mergeCell ref="EL30:EP30"/>
    <mergeCell ref="EQ30:EU30"/>
    <mergeCell ref="EV30:EZ30"/>
    <mergeCell ref="FA30:FE30"/>
    <mergeCell ref="FF30:FI30"/>
    <mergeCell ref="FK30:FN30"/>
    <mergeCell ref="A31:E31"/>
    <mergeCell ref="F31:J31"/>
    <mergeCell ref="K31:O31"/>
    <mergeCell ref="P31:T31"/>
    <mergeCell ref="U31:Y31"/>
    <mergeCell ref="Z31:BK31"/>
    <mergeCell ref="BL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I31"/>
    <mergeCell ref="FK31:FN31"/>
    <mergeCell ref="A32:E32"/>
    <mergeCell ref="F32:J32"/>
    <mergeCell ref="K32:O32"/>
    <mergeCell ref="P32:T32"/>
    <mergeCell ref="U32:Y32"/>
    <mergeCell ref="Z32:BK32"/>
    <mergeCell ref="BL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I32"/>
    <mergeCell ref="FK32:FN32"/>
    <mergeCell ref="A33:E33"/>
    <mergeCell ref="F33:J33"/>
    <mergeCell ref="K33:O33"/>
    <mergeCell ref="P33:T33"/>
    <mergeCell ref="U33:Y33"/>
    <mergeCell ref="Z33:BK33"/>
    <mergeCell ref="BL33:CW33"/>
    <mergeCell ref="CX33:DB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EQ33:EU33"/>
    <mergeCell ref="EV33:EZ33"/>
    <mergeCell ref="FA33:FE33"/>
    <mergeCell ref="FF33:FI33"/>
    <mergeCell ref="FK33:FN33"/>
    <mergeCell ref="A34:Y34"/>
    <mergeCell ref="Z34:AH34"/>
    <mergeCell ref="AI34:ER35"/>
    <mergeCell ref="ES34:FE35"/>
    <mergeCell ref="GK34:GK35"/>
    <mergeCell ref="GL34:GL35"/>
    <mergeCell ref="FF34:FN35"/>
    <mergeCell ref="FR34:FR35"/>
    <mergeCell ref="FS34:FS35"/>
    <mergeCell ref="FT34:GH35"/>
    <mergeCell ref="GM34:GM35"/>
    <mergeCell ref="GN34:GN35"/>
    <mergeCell ref="A35:E35"/>
    <mergeCell ref="F35:J35"/>
    <mergeCell ref="K35:O35"/>
    <mergeCell ref="P35:T35"/>
    <mergeCell ref="U35:Y35"/>
    <mergeCell ref="Z35:AH35"/>
    <mergeCell ref="GI34:GI35"/>
    <mergeCell ref="GJ34:GJ35"/>
    <mergeCell ref="A36:AM36"/>
    <mergeCell ref="AN36:DU36"/>
    <mergeCell ref="DV36:ER36"/>
    <mergeCell ref="ES36:EX36"/>
    <mergeCell ref="EZ36:FE36"/>
    <mergeCell ref="FF36:FI36"/>
    <mergeCell ref="FK36:FN36"/>
    <mergeCell ref="B37:EC42"/>
    <mergeCell ref="ED37:FN38"/>
    <mergeCell ref="ED39:EE45"/>
    <mergeCell ref="EF39:EY40"/>
    <mergeCell ref="EZ39:FG42"/>
    <mergeCell ref="FH39:FN42"/>
    <mergeCell ref="EF41:EY42"/>
    <mergeCell ref="EB43:EC45"/>
    <mergeCell ref="EF43:ER43"/>
    <mergeCell ref="A43:A45"/>
    <mergeCell ref="B43:AO44"/>
    <mergeCell ref="AP43:AT45"/>
    <mergeCell ref="AU43:CH44"/>
    <mergeCell ref="A46:FN46"/>
    <mergeCell ref="ES43:FJ43"/>
    <mergeCell ref="FK43:FN45"/>
    <mergeCell ref="EF44:FJ44"/>
    <mergeCell ref="B45:AO45"/>
    <mergeCell ref="AU45:CH45"/>
    <mergeCell ref="CN45:EA45"/>
    <mergeCell ref="EF45:FJ45"/>
    <mergeCell ref="CI43:CM45"/>
    <mergeCell ref="CN43:EA44"/>
  </mergeCells>
  <printOptions horizontalCentered="1" verticalCentered="1"/>
  <pageMargins left="0.5118110236220472" right="0.15748031496062992" top="0.11811023622047245" bottom="0.2755905511811024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Pfälzischer Tischtennis-Verband e.V.</dc:title>
  <dc:subject>Spielbericht Bundessystem</dc:subject>
  <dc:creator>Helmut Ott</dc:creator>
  <cp:keywords/>
  <dc:description/>
  <cp:lastModifiedBy>Jürgen Mohr</cp:lastModifiedBy>
  <cp:lastPrinted>2007-05-05T15:32:53Z</cp:lastPrinted>
  <dcterms:created xsi:type="dcterms:W3CDTF">1999-08-19T12:06:59Z</dcterms:created>
  <dcterms:modified xsi:type="dcterms:W3CDTF">2007-05-06T11:08:44Z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-1460067897</vt:i4>
  </property>
  <property fmtid="{D5CDD505-2E9C-101B-9397-08002B2CF9AE}" pid="3" name="_EmailSubject">
    <vt:lpwstr>Excel-Tabellen als Spielberichtsbogen für´s kommende Wochenende</vt:lpwstr>
  </property>
  <property fmtid="{D5CDD505-2E9C-101B-9397-08002B2CF9AE}" pid="4" name="_AuthorEmail">
    <vt:lpwstr>w.mark@syborg.de</vt:lpwstr>
  </property>
  <property fmtid="{D5CDD505-2E9C-101B-9397-08002B2CF9AE}" pid="5" name="_AuthorEmailDisplayName">
    <vt:lpwstr>Mark, Wolfgang</vt:lpwstr>
  </property>
  <property fmtid="{D5CDD505-2E9C-101B-9397-08002B2CF9AE}" pid="6" name="_ReviewingToolsShownOnce">
    <vt:lpwstr/>
  </property>
</Properties>
</file>