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720" windowHeight="6165" activeTab="0"/>
  </bookViews>
  <sheets>
    <sheet name="JU14" sheetId="1" r:id="rId1"/>
    <sheet name="JU11" sheetId="2" r:id="rId2"/>
    <sheet name="JU18" sheetId="3" r:id="rId3"/>
    <sheet name="MU18" sheetId="4" r:id="rId4"/>
    <sheet name="JU12" sheetId="5" r:id="rId5"/>
    <sheet name="JU15 Gr.1" sheetId="6" r:id="rId6"/>
    <sheet name="JU15 Gr.2" sheetId="7" r:id="rId7"/>
    <sheet name="JU13 Gr.1" sheetId="8" r:id="rId8"/>
    <sheet name="JU13 Gr.2" sheetId="9" r:id="rId9"/>
    <sheet name="MU11" sheetId="10" r:id="rId10"/>
    <sheet name="MU12" sheetId="11" r:id="rId11"/>
    <sheet name="MU13" sheetId="12" r:id="rId12"/>
    <sheet name="MU14" sheetId="13" r:id="rId13"/>
    <sheet name="MU15" sheetId="14" r:id="rId14"/>
  </sheets>
  <externalReferences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<sst xmlns="http://schemas.openxmlformats.org/spreadsheetml/2006/main" count="3766" uniqueCount="283">
  <si>
    <t>Veranstaltung:</t>
  </si>
  <si>
    <t>Nr</t>
  </si>
  <si>
    <t>Name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</si>
  <si>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</si>
  <si>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</si>
  <si>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</si>
  <si>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</si>
  <si>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</si>
  <si>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</si>
  <si>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</si>
  <si>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</si>
  <si>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</si>
  <si>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</si>
  <si>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</si>
  <si>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</si>
  <si>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Punkte</t>
  </si>
  <si>
    <t>Sätze</t>
  </si>
  <si>
    <t>Platz</t>
  </si>
  <si>
    <t>:</t>
  </si>
  <si>
    <t>1. Runde</t>
  </si>
  <si>
    <t>1-12</t>
  </si>
  <si>
    <t>-</t>
  </si>
  <si>
    <t>1-7</t>
  </si>
  <si>
    <t>2-11</t>
  </si>
  <si>
    <t>2-6</t>
  </si>
  <si>
    <t>3-10</t>
  </si>
  <si>
    <t>3-5</t>
  </si>
  <si>
    <t>4-9</t>
  </si>
  <si>
    <t>4-12</t>
  </si>
  <si>
    <t>5-8</t>
  </si>
  <si>
    <t>8-11</t>
  </si>
  <si>
    <t>6-7</t>
  </si>
  <si>
    <t>9-10</t>
  </si>
  <si>
    <t>1-2</t>
  </si>
  <si>
    <t>1-8</t>
  </si>
  <si>
    <t>3-11</t>
  </si>
  <si>
    <t>2-7</t>
  </si>
  <si>
    <t>4-10</t>
  </si>
  <si>
    <t>3-6</t>
  </si>
  <si>
    <t>5-9</t>
  </si>
  <si>
    <t>4-5</t>
  </si>
  <si>
    <t>6-8</t>
  </si>
  <si>
    <t>9-11</t>
  </si>
  <si>
    <t>7-12</t>
  </si>
  <si>
    <t>10-12</t>
  </si>
  <si>
    <t>1-3</t>
  </si>
  <si>
    <t>1-9</t>
  </si>
  <si>
    <t>2-12</t>
  </si>
  <si>
    <t>2-8</t>
  </si>
  <si>
    <t>4-11</t>
  </si>
  <si>
    <t>3-7</t>
  </si>
  <si>
    <t>5-10</t>
  </si>
  <si>
    <t>4-6</t>
  </si>
  <si>
    <t>6-9</t>
  </si>
  <si>
    <t>5-12</t>
  </si>
  <si>
    <t>7-8</t>
  </si>
  <si>
    <t>10-11</t>
  </si>
  <si>
    <t>1-4</t>
  </si>
  <si>
    <t>1-10</t>
  </si>
  <si>
    <t>2-3</t>
  </si>
  <si>
    <t>2-9</t>
  </si>
  <si>
    <t>5-11</t>
  </si>
  <si>
    <t>3-8</t>
  </si>
  <si>
    <t>6-10</t>
  </si>
  <si>
    <t>4-7</t>
  </si>
  <si>
    <t>7-9</t>
  </si>
  <si>
    <t>5-6</t>
  </si>
  <si>
    <t>8-12</t>
  </si>
  <si>
    <t>11-12</t>
  </si>
  <si>
    <t>1-5</t>
  </si>
  <si>
    <t>1-11</t>
  </si>
  <si>
    <t>2-4</t>
  </si>
  <si>
    <t>2-10</t>
  </si>
  <si>
    <t>3-12</t>
  </si>
  <si>
    <t>3-9</t>
  </si>
  <si>
    <t>6-11</t>
  </si>
  <si>
    <t>4-8</t>
  </si>
  <si>
    <t>7-10</t>
  </si>
  <si>
    <t>5-7</t>
  </si>
  <si>
    <t>8-9</t>
  </si>
  <si>
    <t>6-12</t>
  </si>
  <si>
    <t>1-6</t>
  </si>
  <si>
    <t>2-5</t>
  </si>
  <si>
    <t>3-4</t>
  </si>
  <si>
    <t>7-11</t>
  </si>
  <si>
    <t>8-10</t>
  </si>
  <si>
    <t>9-12</t>
  </si>
  <si>
    <t>Tabelle:</t>
  </si>
  <si>
    <t>2. Runde</t>
  </si>
  <si>
    <t>3. Runde</t>
  </si>
  <si>
    <t>4. Runde</t>
  </si>
  <si>
    <t>5. Runde</t>
  </si>
  <si>
    <t>6. Runde</t>
  </si>
  <si>
    <t>7.Runde</t>
  </si>
  <si>
    <t>8.Runde</t>
  </si>
  <si>
    <t>9.Runde</t>
  </si>
  <si>
    <t>10.Runde</t>
  </si>
  <si>
    <t>11.Runde</t>
  </si>
  <si>
    <t>Verein</t>
  </si>
  <si>
    <t>Differenz</t>
  </si>
  <si>
    <t>Quali-RLT zum SP I</t>
  </si>
  <si>
    <t>Jungen U18</t>
  </si>
  <si>
    <t>Jungen U14</t>
  </si>
  <si>
    <t>Jungen U11</t>
  </si>
  <si>
    <t>Mellone, Tullio</t>
  </si>
  <si>
    <t>TSV Erlenbach</t>
  </si>
  <si>
    <t>Müller, Tobias</t>
  </si>
  <si>
    <t>TSV Weinsberg</t>
  </si>
  <si>
    <t>Bach, Alexander</t>
  </si>
  <si>
    <t>Smolo, Nils</t>
  </si>
  <si>
    <t>Friedrichshaller SV</t>
  </si>
  <si>
    <t>Heim, Patrick</t>
  </si>
  <si>
    <t>TSG Heilbronn</t>
  </si>
  <si>
    <t>Börger, Raphael</t>
  </si>
  <si>
    <t>Ketsitsidis, Delis</t>
  </si>
  <si>
    <t>TGV E. Beilstein</t>
  </si>
  <si>
    <t>Wenninger, Felix</t>
  </si>
  <si>
    <t>FC Kirchhausen</t>
  </si>
  <si>
    <t>Lemke, Tobias</t>
  </si>
  <si>
    <t>Spfr Neckarsulm</t>
  </si>
  <si>
    <t>Mierswa, Kevin</t>
  </si>
  <si>
    <t>Genne, Matthias</t>
  </si>
  <si>
    <t>SV Neckarsulm</t>
  </si>
  <si>
    <t>Höneise, Thorsten</t>
  </si>
  <si>
    <t>SV Frauenzimmern</t>
  </si>
  <si>
    <t>Mayer, Tom</t>
  </si>
  <si>
    <t>Meisner, Stefan</t>
  </si>
  <si>
    <t>Walter, Philipp</t>
  </si>
  <si>
    <t>VfL Brackenheim</t>
  </si>
  <si>
    <t>Ralli, Ruben</t>
  </si>
  <si>
    <t>Schuch, Luca</t>
  </si>
  <si>
    <t>Meier, Michael</t>
  </si>
  <si>
    <t>Burkart, Jochen</t>
  </si>
  <si>
    <t>Lemke, Niklas</t>
  </si>
  <si>
    <t>Wirth, Timo</t>
  </si>
  <si>
    <t>Rössle, Hendrik</t>
  </si>
  <si>
    <t>Weitzel, Jan</t>
  </si>
  <si>
    <t>TSV Talheim</t>
  </si>
  <si>
    <t>Hadlaczky, Thomas</t>
  </si>
  <si>
    <t>TSV Untereisesheim</t>
  </si>
  <si>
    <t>Stellwag, Maximilian</t>
  </si>
  <si>
    <t>Oechsle, Tim</t>
  </si>
  <si>
    <t>Oechsle, Kai</t>
  </si>
  <si>
    <t>Feyerabend, Oliver</t>
  </si>
  <si>
    <t>Ralli, Robin</t>
  </si>
  <si>
    <t>Lamb, Simon</t>
  </si>
  <si>
    <t>Klosek, Markus</t>
  </si>
  <si>
    <t>Schneider, Hannes</t>
  </si>
  <si>
    <t>Starkloff, Henrik</t>
  </si>
  <si>
    <t>TSV Meimsheim</t>
  </si>
  <si>
    <t>Schuster, Patrick</t>
  </si>
  <si>
    <t>TSB Horkheim</t>
  </si>
  <si>
    <t>6.Runde</t>
  </si>
  <si>
    <t>Diff.</t>
  </si>
  <si>
    <t>Mädchen U18</t>
  </si>
  <si>
    <t>Lamb, Kerstin</t>
  </si>
  <si>
    <t>Stetter, Carina</t>
  </si>
  <si>
    <t>Jonitz, Katinka</t>
  </si>
  <si>
    <t>Mähner, Franziska</t>
  </si>
  <si>
    <t>TSV Ellhofen</t>
  </si>
  <si>
    <t>Tränkle, Julia</t>
  </si>
  <si>
    <t>Neumeister, Teresa</t>
  </si>
  <si>
    <t>Schenk, Stefanie</t>
  </si>
  <si>
    <t>Wieland, Sabrina</t>
  </si>
  <si>
    <t>Schuster, Lisa</t>
  </si>
  <si>
    <t>TSV Stetten</t>
  </si>
  <si>
    <t>Jungen U12</t>
  </si>
  <si>
    <t>Drauz, Manuel</t>
  </si>
  <si>
    <t>Heilmann, Silas</t>
  </si>
  <si>
    <t>Seidler, Felix</t>
  </si>
  <si>
    <t>Seethaler, Jens</t>
  </si>
  <si>
    <t>Gandini, Khai</t>
  </si>
  <si>
    <t>Pfitzenmayer, Maximilian</t>
  </si>
  <si>
    <t>Staiger, Louis</t>
  </si>
  <si>
    <t>Spfr Neckarwestheim</t>
  </si>
  <si>
    <t>Fackler, Niklas</t>
  </si>
  <si>
    <t>Renner, Joshua</t>
  </si>
  <si>
    <t>TG Offenau</t>
  </si>
  <si>
    <t>Runde 1:</t>
  </si>
  <si>
    <t>Runde 2</t>
  </si>
  <si>
    <t>Erg.</t>
  </si>
  <si>
    <t>Runde 3</t>
  </si>
  <si>
    <t>Runde 4</t>
  </si>
  <si>
    <t>Runde 5</t>
  </si>
  <si>
    <t>Runde 6</t>
  </si>
  <si>
    <t>Runde 7</t>
  </si>
  <si>
    <t>Jungen U15 Gr.1</t>
  </si>
  <si>
    <t>Jungen U15 Gr.2</t>
  </si>
  <si>
    <t>Jungen U13 Gr.1</t>
  </si>
  <si>
    <t>Jungen U13 Gr.2</t>
  </si>
  <si>
    <t>Mädchen U14</t>
  </si>
  <si>
    <t>Toberer, Ken</t>
  </si>
  <si>
    <t>Krauskopf, Marco</t>
  </si>
  <si>
    <t>Spvgg Oedheim</t>
  </si>
  <si>
    <t>Burkart, Alexander</t>
  </si>
  <si>
    <t>Ost, Daniel</t>
  </si>
  <si>
    <t>Karademir, Yasin</t>
  </si>
  <si>
    <t>TSV Willsbach</t>
  </si>
  <si>
    <t>Mathis, Hendrik</t>
  </si>
  <si>
    <t>Melke, Stefan-Patrick</t>
  </si>
  <si>
    <t>Nguyen, Wolfgang</t>
  </si>
  <si>
    <t>Mühling, Maximilian</t>
  </si>
  <si>
    <t>TSV Brettach</t>
  </si>
  <si>
    <t>Seiter, Daniel</t>
  </si>
  <si>
    <t>Wriedt, Christian</t>
  </si>
  <si>
    <t>Hildebrandt, Joachim</t>
  </si>
  <si>
    <t>Sendelbach, Patrick</t>
  </si>
  <si>
    <t>Gärtner, Dennis</t>
  </si>
  <si>
    <t>SV Massenbachhausen</t>
  </si>
  <si>
    <t>Richardt, Artur</t>
  </si>
  <si>
    <t>Beez, Florian</t>
  </si>
  <si>
    <t>Volovyk, Mykhaylo</t>
  </si>
  <si>
    <t>TG Böckingen</t>
  </si>
  <si>
    <t>Kiesel, Sebastian</t>
  </si>
  <si>
    <t>Kazmaier, Jakob</t>
  </si>
  <si>
    <t>Adelsberger, Christopher</t>
  </si>
  <si>
    <t>TV Lauffen</t>
  </si>
  <si>
    <t>Sander, Cedric</t>
  </si>
  <si>
    <t>Jochim, Tom</t>
  </si>
  <si>
    <t>Lenz, Timo</t>
  </si>
  <si>
    <t>Hadlaczky, Stefan</t>
  </si>
  <si>
    <t>Steinberg, Fabian</t>
  </si>
  <si>
    <t>Vischer, Christian</t>
  </si>
  <si>
    <t>Saupp, Tim</t>
  </si>
  <si>
    <t>VfL Obereisesheim</t>
  </si>
  <si>
    <t>Mädchen U11</t>
  </si>
  <si>
    <t>Mädchen U12</t>
  </si>
  <si>
    <t>Mädchen U13</t>
  </si>
  <si>
    <t>Tabelle</t>
  </si>
  <si>
    <t>Mädchen U15</t>
  </si>
  <si>
    <t>Rössle, Svenja</t>
  </si>
  <si>
    <t>Calap, Kübra</t>
  </si>
  <si>
    <t>Plich, Nicole</t>
  </si>
  <si>
    <t>VfL Neckargartach</t>
  </si>
  <si>
    <t>Richter, Katrin</t>
  </si>
  <si>
    <t>TSV Herbolzheim</t>
  </si>
  <si>
    <t>TTC Gochsen</t>
  </si>
  <si>
    <t>Zürn, Lisa</t>
  </si>
  <si>
    <t>Breuninger, Johannes</t>
  </si>
  <si>
    <t>Geigenberger, Lisa</t>
  </si>
  <si>
    <t>Beez, Franziska</t>
  </si>
  <si>
    <t>Kaya, Yonca-Rabea</t>
  </si>
  <si>
    <t>Krysl, Marleen</t>
  </si>
  <si>
    <t>Goethner, Vanessa</t>
  </si>
  <si>
    <t>Hessenthaler, Kathrin</t>
  </si>
  <si>
    <t>Blumrich, Ellen</t>
  </si>
  <si>
    <t>Scholl, Nathalie</t>
  </si>
  <si>
    <t>Knochenhauer, Elena</t>
  </si>
  <si>
    <t>Prüller, Kim</t>
  </si>
  <si>
    <t>Sommer, Denise</t>
  </si>
  <si>
    <t>Köberl, Patricia</t>
  </si>
  <si>
    <t>Rusic, Jennifer</t>
  </si>
  <si>
    <t>Kircher, Christina</t>
  </si>
  <si>
    <t>Hartl, Anke</t>
  </si>
  <si>
    <t>Tezer, Beyza</t>
  </si>
  <si>
    <t>Rössle, Mareike</t>
  </si>
  <si>
    <t>Ortwein, Natalie</t>
  </si>
  <si>
    <t>Radu, Cindy</t>
  </si>
  <si>
    <t>Fabriz, Sina</t>
  </si>
  <si>
    <t>Rumbolz, Emili</t>
  </si>
  <si>
    <t>Osenbrück, Maren</t>
  </si>
  <si>
    <t>Pierro, Josephine</t>
  </si>
  <si>
    <t>Mähner, Carolina</t>
  </si>
  <si>
    <t>Bauer, Linda</t>
  </si>
  <si>
    <t>Schüfer, Hannah</t>
  </si>
  <si>
    <t>Böhringer, Maritta</t>
  </si>
  <si>
    <t>Güc, Deniz</t>
  </si>
  <si>
    <t>Pfitzenmayer, Franziska</t>
  </si>
  <si>
    <t>Weitzsäcker, Tamara</t>
  </si>
  <si>
    <t>Grosch, Franziska</t>
  </si>
  <si>
    <t>Steinmetz, Ruben</t>
  </si>
  <si>
    <t>SV Sülzbach</t>
  </si>
  <si>
    <t>Kurz, Michelle</t>
  </si>
  <si>
    <t>1+</t>
  </si>
  <si>
    <t>2-</t>
  </si>
  <si>
    <t>3-</t>
  </si>
  <si>
    <t>4-</t>
  </si>
  <si>
    <t>5-</t>
  </si>
  <si>
    <t>6+</t>
  </si>
  <si>
    <t>7+</t>
  </si>
  <si>
    <t>1-</t>
  </si>
  <si>
    <t>6-</t>
  </si>
  <si>
    <t>7-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</si>
</sst>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23">
    <font>
      <sz val="10"/>
      <name val="Arial"/>
      <family val="0"/>
    </font>
    <font>
      <sz val="10"/>
      <name val="MS Sans Serif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1"/>
    </font>
    <font>
      <sz val="12"/>
      <name val="Arial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0"/>
      <color indexed="9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1"/>
      <name val="Arial"/>
      <family val="0"/>
    </font>
    <font>
      <sz val="11"/>
      <color indexed="9"/>
      <name val="Times New Roman"/>
      <family val="0"/>
    </font>
    <font>
      <b/>
      <sz val="11"/>
      <color indexed="9"/>
      <name val="Times New Roman"/>
      <family val="0"/>
    </font>
    <font>
      <b/>
      <sz val="11"/>
      <color indexed="9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14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1">
    <xf numFmtId="0" fontId="0" fillId="0" borderId="0" xfId="0" applyAlignment="1">
      <alignment/>
    </xf>
    <xf numFmtId="0" fontId="1" fillId="0" borderId="0" xfId="20">
      <alignment/>
      <protection/>
    </xf>
    <xf numFmtId="0" fontId="2" fillId="0" borderId="0" xfId="20" applyFont="1" applyProtection="1">
      <alignment/>
      <protection locked="0"/>
    </xf>
    <xf numFmtId="0" fontId="1" fillId="0" borderId="0" xfId="20" applyProtection="1">
      <alignment/>
      <protection locked="0"/>
    </xf>
    <xf numFmtId="0" fontId="3" fillId="0" borderId="1" xfId="20" applyFont="1" applyBorder="1" applyAlignment="1">
      <alignment horizontal="center"/>
      <protection/>
    </xf>
    <xf numFmtId="0" fontId="3" fillId="0" borderId="2" xfId="20" applyFont="1" applyBorder="1" applyAlignment="1">
      <alignment horizontal="center"/>
      <protection/>
    </xf>
    <xf numFmtId="0" fontId="4" fillId="0" borderId="3" xfId="20" applyFont="1" applyBorder="1" applyAlignment="1">
      <alignment horizontal="center"/>
      <protection/>
    </xf>
    <xf numFmtId="0" fontId="3" fillId="0" borderId="4" xfId="20" applyFont="1" applyBorder="1" applyAlignment="1" quotePrefix="1">
      <alignment horizontal="center"/>
      <protection/>
    </xf>
    <xf numFmtId="0" fontId="4" fillId="0" borderId="5" xfId="20" applyFont="1" applyBorder="1" applyAlignment="1">
      <alignment horizontal="center"/>
      <protection/>
    </xf>
    <xf numFmtId="0" fontId="3" fillId="0" borderId="6" xfId="20" applyFont="1" applyBorder="1" applyAlignment="1">
      <alignment horizontal="center"/>
      <protection/>
    </xf>
    <xf numFmtId="0" fontId="4" fillId="0" borderId="7" xfId="20" applyFont="1" applyBorder="1" applyAlignment="1" applyProtection="1" quotePrefix="1">
      <alignment horizontal="center"/>
      <protection locked="0"/>
    </xf>
    <xf numFmtId="0" fontId="6" fillId="0" borderId="8" xfId="20" applyFont="1" applyBorder="1" applyAlignment="1" applyProtection="1">
      <alignment horizontal="center"/>
      <protection locked="0"/>
    </xf>
    <xf numFmtId="0" fontId="4" fillId="0" borderId="9" xfId="20" applyFont="1" applyBorder="1" applyAlignment="1" applyProtection="1" quotePrefix="1">
      <alignment horizontal="center"/>
      <protection locked="0"/>
    </xf>
    <xf numFmtId="0" fontId="4" fillId="0" borderId="9" xfId="20" applyFont="1" applyBorder="1" applyAlignment="1" applyProtection="1" quotePrefix="1">
      <alignment horizontal="center" vertical="center"/>
      <protection locked="0"/>
    </xf>
    <xf numFmtId="0" fontId="4" fillId="0" borderId="10" xfId="20" applyFont="1" applyBorder="1" applyAlignment="1" applyProtection="1" quotePrefix="1">
      <alignment horizontal="center"/>
      <protection locked="0"/>
    </xf>
    <xf numFmtId="0" fontId="3" fillId="0" borderId="11" xfId="20" applyFont="1" applyBorder="1" applyAlignment="1">
      <alignment horizontal="center"/>
      <protection/>
    </xf>
    <xf numFmtId="0" fontId="7" fillId="0" borderId="12" xfId="20" applyFont="1" applyFill="1" applyBorder="1" applyAlignment="1" applyProtection="1" quotePrefix="1">
      <alignment horizontal="center"/>
      <protection locked="0"/>
    </xf>
    <xf numFmtId="0" fontId="7" fillId="0" borderId="13" xfId="20" applyFont="1" applyFill="1" applyBorder="1" applyAlignment="1" applyProtection="1" quotePrefix="1">
      <alignment horizontal="center"/>
      <protection locked="0"/>
    </xf>
    <xf numFmtId="0" fontId="4" fillId="0" borderId="14" xfId="20" applyFont="1" applyBorder="1" applyAlignment="1" applyProtection="1" quotePrefix="1">
      <alignment horizontal="center"/>
      <protection locked="0"/>
    </xf>
    <xf numFmtId="0" fontId="6" fillId="0" borderId="13" xfId="20" applyFont="1" applyBorder="1" applyAlignment="1" applyProtection="1">
      <alignment horizontal="center"/>
      <protection locked="0"/>
    </xf>
    <xf numFmtId="0" fontId="4" fillId="0" borderId="15" xfId="20" applyFont="1" applyBorder="1" applyAlignment="1" applyProtection="1" quotePrefix="1">
      <alignment horizontal="center"/>
      <protection locked="0"/>
    </xf>
    <xf numFmtId="0" fontId="4" fillId="0" borderId="12" xfId="20" applyFont="1" applyBorder="1" applyAlignment="1" applyProtection="1" quotePrefix="1">
      <alignment horizontal="center"/>
      <protection locked="0"/>
    </xf>
    <xf numFmtId="0" fontId="4" fillId="0" borderId="7" xfId="20" applyFont="1" applyFill="1" applyBorder="1" applyAlignment="1" applyProtection="1" quotePrefix="1">
      <alignment horizontal="center"/>
      <protection locked="0"/>
    </xf>
    <xf numFmtId="0" fontId="4" fillId="0" borderId="9" xfId="20" applyFont="1" applyFill="1" applyBorder="1" applyAlignment="1" applyProtection="1" quotePrefix="1">
      <alignment horizontal="center"/>
      <protection locked="0"/>
    </xf>
    <xf numFmtId="0" fontId="3" fillId="0" borderId="16" xfId="20" applyFont="1" applyBorder="1" applyAlignment="1">
      <alignment horizontal="center"/>
      <protection/>
    </xf>
    <xf numFmtId="0" fontId="4" fillId="0" borderId="17" xfId="20" applyFont="1" applyBorder="1" applyAlignment="1" applyProtection="1" quotePrefix="1">
      <alignment horizontal="center"/>
      <protection locked="0"/>
    </xf>
    <xf numFmtId="0" fontId="6" fillId="0" borderId="0" xfId="20" applyFont="1" applyBorder="1" applyAlignment="1" applyProtection="1">
      <alignment horizontal="center"/>
      <protection locked="0"/>
    </xf>
    <xf numFmtId="0" fontId="4" fillId="0" borderId="18" xfId="20" applyFont="1" applyBorder="1" applyAlignment="1" applyProtection="1" quotePrefix="1">
      <alignment horizontal="center"/>
      <protection locked="0"/>
    </xf>
    <xf numFmtId="0" fontId="4" fillId="0" borderId="19" xfId="20" applyFont="1" applyBorder="1" applyAlignment="1" applyProtection="1" quotePrefix="1">
      <alignment horizontal="center"/>
      <protection locked="0"/>
    </xf>
    <xf numFmtId="0" fontId="4" fillId="0" borderId="0" xfId="20" applyFont="1" applyBorder="1" applyAlignment="1" applyProtection="1" quotePrefix="1">
      <alignment horizontal="center"/>
      <protection locked="0"/>
    </xf>
    <xf numFmtId="0" fontId="3" fillId="0" borderId="20" xfId="20" applyFont="1" applyBorder="1">
      <alignment/>
      <protection/>
    </xf>
    <xf numFmtId="0" fontId="7" fillId="0" borderId="21" xfId="20" applyFont="1" applyFill="1" applyBorder="1" applyAlignment="1" applyProtection="1" quotePrefix="1">
      <alignment horizontal="center"/>
      <protection locked="0"/>
    </xf>
    <xf numFmtId="0" fontId="7" fillId="0" borderId="22" xfId="20" applyFont="1" applyFill="1" applyBorder="1" applyAlignment="1" applyProtection="1" quotePrefix="1">
      <alignment horizontal="center"/>
      <protection locked="0"/>
    </xf>
    <xf numFmtId="0" fontId="4" fillId="0" borderId="22" xfId="20" applyFont="1" applyBorder="1" applyAlignment="1" applyProtection="1" quotePrefix="1">
      <alignment horizontal="center"/>
      <protection locked="0"/>
    </xf>
    <xf numFmtId="0" fontId="6" fillId="0" borderId="22" xfId="20" applyFont="1" applyBorder="1" applyAlignment="1" applyProtection="1">
      <alignment horizontal="center"/>
      <protection locked="0"/>
    </xf>
    <xf numFmtId="0" fontId="4" fillId="0" borderId="21" xfId="20" applyFont="1" applyBorder="1" applyAlignment="1" applyProtection="1" quotePrefix="1">
      <alignment horizontal="center"/>
      <protection locked="0"/>
    </xf>
    <xf numFmtId="0" fontId="1" fillId="0" borderId="0" xfId="20" applyBorder="1">
      <alignment/>
      <protection/>
    </xf>
    <xf numFmtId="0" fontId="3" fillId="0" borderId="23" xfId="20" applyFont="1" applyBorder="1">
      <alignment/>
      <protection/>
    </xf>
    <xf numFmtId="0" fontId="5" fillId="0" borderId="23" xfId="20" applyFont="1" applyBorder="1" applyProtection="1">
      <alignment/>
      <protection locked="0"/>
    </xf>
    <xf numFmtId="0" fontId="4" fillId="0" borderId="23" xfId="20" applyFont="1" applyFill="1" applyBorder="1" applyAlignment="1" applyProtection="1" quotePrefix="1">
      <alignment horizontal="center"/>
      <protection locked="0"/>
    </xf>
    <xf numFmtId="0" fontId="4" fillId="0" borderId="24" xfId="20" applyFont="1" applyBorder="1" applyAlignment="1" applyProtection="1" quotePrefix="1">
      <alignment horizontal="center"/>
      <protection locked="0"/>
    </xf>
    <xf numFmtId="0" fontId="6" fillId="0" borderId="25" xfId="20" applyFont="1" applyBorder="1" applyAlignment="1" applyProtection="1">
      <alignment horizontal="center"/>
      <protection locked="0"/>
    </xf>
    <xf numFmtId="0" fontId="4" fillId="0" borderId="25" xfId="20" applyFont="1" applyBorder="1" applyAlignment="1" applyProtection="1" quotePrefix="1">
      <alignment horizontal="center"/>
      <protection locked="0"/>
    </xf>
    <xf numFmtId="0" fontId="4" fillId="0" borderId="26" xfId="20" applyFont="1" applyBorder="1" applyAlignment="1" applyProtection="1" quotePrefix="1">
      <alignment horizontal="center"/>
      <protection locked="0"/>
    </xf>
    <xf numFmtId="0" fontId="4" fillId="0" borderId="27" xfId="20" applyFont="1" applyBorder="1" applyAlignment="1" applyProtection="1" quotePrefix="1">
      <alignment horizontal="center"/>
      <protection locked="0"/>
    </xf>
    <xf numFmtId="0" fontId="4" fillId="0" borderId="23" xfId="20" applyFont="1" applyBorder="1" applyAlignment="1" applyProtection="1" quotePrefix="1">
      <alignment horizontal="center"/>
      <protection locked="0"/>
    </xf>
    <xf numFmtId="0" fontId="3" fillId="0" borderId="0" xfId="20" applyFont="1" applyBorder="1">
      <alignment/>
      <protection/>
    </xf>
    <xf numFmtId="0" fontId="5" fillId="0" borderId="0" xfId="20" applyFont="1" applyBorder="1" applyProtection="1">
      <alignment/>
      <protection locked="0"/>
    </xf>
    <xf numFmtId="0" fontId="4" fillId="0" borderId="0" xfId="20" applyFont="1" applyFill="1" applyBorder="1" applyAlignment="1" applyProtection="1" quotePrefix="1">
      <alignment horizontal="center"/>
      <protection locked="0"/>
    </xf>
    <xf numFmtId="0" fontId="5" fillId="0" borderId="25" xfId="20" applyFont="1" applyBorder="1">
      <alignment/>
      <protection/>
    </xf>
    <xf numFmtId="0" fontId="3" fillId="0" borderId="25" xfId="20" applyFont="1" applyBorder="1">
      <alignment/>
      <protection/>
    </xf>
    <xf numFmtId="0" fontId="1" fillId="0" borderId="25" xfId="20" applyBorder="1">
      <alignment/>
      <protection/>
    </xf>
    <xf numFmtId="0" fontId="5" fillId="0" borderId="27" xfId="20" applyFont="1" applyBorder="1">
      <alignment/>
      <protection/>
    </xf>
    <xf numFmtId="0" fontId="5" fillId="0" borderId="0" xfId="20" applyFont="1">
      <alignment/>
      <protection/>
    </xf>
    <xf numFmtId="16" fontId="4" fillId="0" borderId="28" xfId="20" applyNumberFormat="1" applyFont="1" applyBorder="1" quotePrefix="1">
      <alignment/>
      <protection/>
    </xf>
    <xf numFmtId="0" fontId="4" fillId="0" borderId="29" xfId="20" applyFont="1" applyBorder="1">
      <alignment/>
      <protection/>
    </xf>
    <xf numFmtId="0" fontId="6" fillId="0" borderId="29" xfId="20" applyFont="1" applyBorder="1" applyProtection="1" quotePrefix="1">
      <alignment/>
      <protection locked="0"/>
    </xf>
    <xf numFmtId="0" fontId="4" fillId="0" borderId="29" xfId="20" applyFont="1" applyBorder="1" quotePrefix="1">
      <alignment/>
      <protection/>
    </xf>
    <xf numFmtId="0" fontId="5" fillId="0" borderId="29" xfId="20" applyFont="1" applyFill="1" applyBorder="1">
      <alignment/>
      <protection/>
    </xf>
    <xf numFmtId="0" fontId="5" fillId="0" borderId="29" xfId="20" applyFont="1" applyBorder="1">
      <alignment/>
      <protection/>
    </xf>
    <xf numFmtId="0" fontId="6" fillId="0" borderId="29" xfId="20" applyFont="1" applyBorder="1" applyAlignment="1" applyProtection="1">
      <alignment horizontal="center"/>
      <protection locked="0"/>
    </xf>
    <xf numFmtId="0" fontId="4" fillId="0" borderId="30" xfId="20" applyFont="1" applyBorder="1" quotePrefix="1">
      <alignment/>
      <protection/>
    </xf>
    <xf numFmtId="0" fontId="4" fillId="0" borderId="13" xfId="20" applyFont="1" applyBorder="1">
      <alignment/>
      <protection/>
    </xf>
    <xf numFmtId="0" fontId="4" fillId="0" borderId="31" xfId="20" applyFont="1" applyFill="1" applyBorder="1">
      <alignment/>
      <protection/>
    </xf>
    <xf numFmtId="0" fontId="6" fillId="0" borderId="29" xfId="20" applyFont="1" applyBorder="1" applyProtection="1">
      <alignment/>
      <protection locked="0"/>
    </xf>
    <xf numFmtId="16" fontId="4" fillId="0" borderId="32" xfId="20" applyNumberFormat="1" applyFont="1" applyBorder="1" quotePrefix="1">
      <alignment/>
      <protection/>
    </xf>
    <xf numFmtId="0" fontId="4" fillId="0" borderId="33" xfId="20" applyFont="1" applyBorder="1">
      <alignment/>
      <protection/>
    </xf>
    <xf numFmtId="0" fontId="6" fillId="0" borderId="33" xfId="20" applyFont="1" applyBorder="1" applyProtection="1" quotePrefix="1">
      <alignment/>
      <protection locked="0"/>
    </xf>
    <xf numFmtId="0" fontId="5" fillId="0" borderId="33" xfId="20" applyFont="1" applyFill="1" applyBorder="1">
      <alignment/>
      <protection/>
    </xf>
    <xf numFmtId="0" fontId="5" fillId="0" borderId="33" xfId="20" applyFont="1" applyBorder="1">
      <alignment/>
      <protection/>
    </xf>
    <xf numFmtId="0" fontId="6" fillId="0" borderId="33" xfId="20" applyFont="1" applyBorder="1" applyAlignment="1" applyProtection="1">
      <alignment horizontal="center"/>
      <protection locked="0"/>
    </xf>
    <xf numFmtId="0" fontId="4" fillId="0" borderId="34" xfId="20" applyFont="1" applyBorder="1" quotePrefix="1">
      <alignment/>
      <protection/>
    </xf>
    <xf numFmtId="0" fontId="4" fillId="0" borderId="22" xfId="20" applyFont="1" applyBorder="1">
      <alignment/>
      <protection/>
    </xf>
    <xf numFmtId="0" fontId="4" fillId="0" borderId="35" xfId="20" applyFont="1" applyFill="1" applyBorder="1">
      <alignment/>
      <protection/>
    </xf>
    <xf numFmtId="0" fontId="6" fillId="0" borderId="33" xfId="20" applyFont="1" applyBorder="1" applyProtection="1">
      <alignment/>
      <protection locked="0"/>
    </xf>
    <xf numFmtId="16" fontId="4" fillId="0" borderId="22" xfId="20" applyNumberFormat="1" applyFont="1" applyBorder="1" quotePrefix="1">
      <alignment/>
      <protection/>
    </xf>
    <xf numFmtId="0" fontId="5" fillId="0" borderId="22" xfId="20" applyFont="1" applyFill="1" applyBorder="1">
      <alignment/>
      <protection/>
    </xf>
    <xf numFmtId="0" fontId="6" fillId="0" borderId="22" xfId="20" applyFont="1" applyBorder="1" applyProtection="1" quotePrefix="1">
      <alignment/>
      <protection locked="0"/>
    </xf>
    <xf numFmtId="0" fontId="5" fillId="0" borderId="22" xfId="20" applyFont="1" applyBorder="1">
      <alignment/>
      <protection/>
    </xf>
    <xf numFmtId="0" fontId="4" fillId="0" borderId="22" xfId="20" applyFont="1" applyBorder="1" applyProtection="1" quotePrefix="1">
      <alignment/>
      <protection locked="0"/>
    </xf>
    <xf numFmtId="0" fontId="6" fillId="0" borderId="22" xfId="20" applyFont="1" applyBorder="1" applyProtection="1">
      <alignment/>
      <protection locked="0"/>
    </xf>
    <xf numFmtId="0" fontId="4" fillId="0" borderId="22" xfId="20" applyFont="1" applyBorder="1" quotePrefix="1">
      <alignment/>
      <protection/>
    </xf>
    <xf numFmtId="0" fontId="4" fillId="0" borderId="22" xfId="20" applyFont="1" applyFill="1" applyBorder="1">
      <alignment/>
      <protection/>
    </xf>
    <xf numFmtId="0" fontId="5" fillId="0" borderId="25" xfId="20" applyFont="1" applyFill="1" applyBorder="1">
      <alignment/>
      <protection/>
    </xf>
    <xf numFmtId="0" fontId="3" fillId="0" borderId="25" xfId="20" applyFont="1" applyFill="1" applyBorder="1">
      <alignment/>
      <protection/>
    </xf>
    <xf numFmtId="16" fontId="4" fillId="0" borderId="1" xfId="20" applyNumberFormat="1" applyFont="1" applyBorder="1" applyAlignment="1" quotePrefix="1">
      <alignment vertical="center"/>
      <protection/>
    </xf>
    <xf numFmtId="0" fontId="4" fillId="0" borderId="4" xfId="20" applyFont="1" applyBorder="1" applyAlignment="1">
      <alignment vertical="center"/>
      <protection/>
    </xf>
    <xf numFmtId="0" fontId="6" fillId="0" borderId="4" xfId="20" applyFont="1" applyBorder="1" applyAlignment="1" applyProtection="1" quotePrefix="1">
      <alignment vertical="center"/>
      <protection locked="0"/>
    </xf>
    <xf numFmtId="0" fontId="4" fillId="0" borderId="4" xfId="20" applyFont="1" applyBorder="1" applyAlignment="1" quotePrefix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5" fillId="0" borderId="4" xfId="20" applyFont="1" applyBorder="1" applyAlignment="1">
      <alignment vertical="center"/>
      <protection/>
    </xf>
    <xf numFmtId="0" fontId="6" fillId="0" borderId="4" xfId="20" applyFont="1" applyBorder="1" applyAlignment="1" applyProtection="1">
      <alignment horizontal="center" vertical="center"/>
      <protection locked="0"/>
    </xf>
    <xf numFmtId="0" fontId="4" fillId="0" borderId="36" xfId="20" applyFont="1" applyBorder="1" applyAlignment="1" quotePrefix="1">
      <alignment vertical="center"/>
      <protection/>
    </xf>
    <xf numFmtId="0" fontId="5" fillId="0" borderId="5" xfId="20" applyFont="1" applyFill="1" applyBorder="1" applyAlignment="1">
      <alignment vertical="center"/>
      <protection/>
    </xf>
    <xf numFmtId="0" fontId="6" fillId="0" borderId="4" xfId="20" applyFont="1" applyBorder="1" applyAlignment="1" applyProtection="1">
      <alignment vertical="center"/>
      <protection locked="0"/>
    </xf>
    <xf numFmtId="0" fontId="6" fillId="0" borderId="4" xfId="20" applyFont="1" applyBorder="1" applyProtection="1">
      <alignment/>
      <protection locked="0"/>
    </xf>
    <xf numFmtId="0" fontId="5" fillId="0" borderId="4" xfId="20" applyFont="1" applyFill="1" applyBorder="1">
      <alignment/>
      <protection/>
    </xf>
    <xf numFmtId="0" fontId="5" fillId="0" borderId="4" xfId="20" applyFont="1" applyBorder="1">
      <alignment/>
      <protection/>
    </xf>
    <xf numFmtId="0" fontId="6" fillId="0" borderId="4" xfId="20" applyFont="1" applyBorder="1" applyAlignment="1" applyProtection="1">
      <alignment horizontal="center"/>
      <protection locked="0"/>
    </xf>
    <xf numFmtId="16" fontId="4" fillId="0" borderId="28" xfId="20" applyNumberFormat="1" applyFont="1" applyBorder="1" applyAlignment="1" quotePrefix="1">
      <alignment vertical="center"/>
      <protection/>
    </xf>
    <xf numFmtId="0" fontId="4" fillId="0" borderId="29" xfId="20" applyFont="1" applyBorder="1" applyAlignment="1">
      <alignment vertical="center"/>
      <protection/>
    </xf>
    <xf numFmtId="0" fontId="6" fillId="0" borderId="29" xfId="20" applyFont="1" applyBorder="1" applyAlignment="1" applyProtection="1" quotePrefix="1">
      <alignment vertical="center"/>
      <protection locked="0"/>
    </xf>
    <xf numFmtId="0" fontId="4" fillId="0" borderId="29" xfId="20" applyFont="1" applyBorder="1" applyAlignment="1" quotePrefix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5" fillId="0" borderId="29" xfId="20" applyFont="1" applyBorder="1" applyAlignment="1">
      <alignment vertical="center"/>
      <protection/>
    </xf>
    <xf numFmtId="0" fontId="6" fillId="0" borderId="29" xfId="20" applyFont="1" applyBorder="1" applyAlignment="1" applyProtection="1">
      <alignment horizontal="center" vertical="center"/>
      <protection locked="0"/>
    </xf>
    <xf numFmtId="0" fontId="4" fillId="0" borderId="30" xfId="20" applyFont="1" applyBorder="1" applyAlignment="1" quotePrefix="1">
      <alignment vertical="center"/>
      <protection/>
    </xf>
    <xf numFmtId="0" fontId="5" fillId="0" borderId="13" xfId="20" applyFont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29" xfId="20" applyFont="1" applyBorder="1" applyAlignment="1" applyProtection="1">
      <alignment vertical="center"/>
      <protection locked="0"/>
    </xf>
    <xf numFmtId="16" fontId="4" fillId="0" borderId="32" xfId="20" applyNumberFormat="1" applyFont="1" applyBorder="1" applyAlignment="1" quotePrefix="1">
      <alignment vertical="center"/>
      <protection/>
    </xf>
    <xf numFmtId="0" fontId="4" fillId="0" borderId="33" xfId="20" applyFont="1" applyBorder="1" applyAlignment="1">
      <alignment vertical="center"/>
      <protection/>
    </xf>
    <xf numFmtId="0" fontId="6" fillId="0" borderId="33" xfId="20" applyFont="1" applyBorder="1" applyAlignment="1" applyProtection="1" quotePrefix="1">
      <alignment vertical="center"/>
      <protection locked="0"/>
    </xf>
    <xf numFmtId="0" fontId="5" fillId="0" borderId="33" xfId="20" applyFont="1" applyFill="1" applyBorder="1" applyAlignment="1">
      <alignment vertical="center"/>
      <protection/>
    </xf>
    <xf numFmtId="0" fontId="5" fillId="0" borderId="33" xfId="20" applyFont="1" applyBorder="1" applyAlignment="1">
      <alignment vertical="center"/>
      <protection/>
    </xf>
    <xf numFmtId="0" fontId="6" fillId="0" borderId="33" xfId="20" applyFont="1" applyBorder="1" applyAlignment="1" applyProtection="1">
      <alignment horizontal="center" vertical="center"/>
      <protection locked="0"/>
    </xf>
    <xf numFmtId="0" fontId="4" fillId="0" borderId="34" xfId="20" applyFont="1" applyBorder="1" applyAlignment="1" quotePrefix="1">
      <alignment vertical="center"/>
      <protection/>
    </xf>
    <xf numFmtId="0" fontId="5" fillId="0" borderId="22" xfId="20" applyFont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33" xfId="20" applyFont="1" applyBorder="1" applyAlignment="1" applyProtection="1">
      <alignment vertical="center"/>
      <protection locked="0"/>
    </xf>
    <xf numFmtId="16" fontId="4" fillId="0" borderId="0" xfId="20" applyNumberFormat="1" applyFont="1" applyBorder="1" quotePrefix="1">
      <alignment/>
      <protection/>
    </xf>
    <xf numFmtId="0" fontId="5" fillId="0" borderId="0" xfId="20" applyFont="1" applyFill="1" applyBorder="1">
      <alignment/>
      <protection/>
    </xf>
    <xf numFmtId="0" fontId="4" fillId="0" borderId="0" xfId="20" applyFont="1" applyBorder="1">
      <alignment/>
      <protection/>
    </xf>
    <xf numFmtId="0" fontId="6" fillId="0" borderId="0" xfId="20" applyFont="1" applyBorder="1" applyProtection="1" quotePrefix="1">
      <alignment/>
      <protection locked="0"/>
    </xf>
    <xf numFmtId="0" fontId="5" fillId="0" borderId="0" xfId="20" applyFont="1" applyBorder="1">
      <alignment/>
      <protection/>
    </xf>
    <xf numFmtId="0" fontId="4" fillId="0" borderId="0" xfId="20" applyFont="1" applyBorder="1" applyProtection="1" quotePrefix="1">
      <alignment/>
      <protection locked="0"/>
    </xf>
    <xf numFmtId="0" fontId="6" fillId="0" borderId="0" xfId="20" applyFont="1" applyBorder="1" applyProtection="1">
      <alignment/>
      <protection locked="0"/>
    </xf>
    <xf numFmtId="0" fontId="4" fillId="0" borderId="0" xfId="20" applyFont="1" applyBorder="1" quotePrefix="1">
      <alignment/>
      <protection/>
    </xf>
    <xf numFmtId="16" fontId="4" fillId="0" borderId="11" xfId="20" applyNumberFormat="1" applyFont="1" applyBorder="1" applyAlignment="1" quotePrefix="1">
      <alignment vertical="center"/>
      <protection/>
    </xf>
    <xf numFmtId="0" fontId="4" fillId="0" borderId="13" xfId="20" applyFont="1" applyBorder="1" applyAlignment="1">
      <alignment vertical="center"/>
      <protection/>
    </xf>
    <xf numFmtId="0" fontId="6" fillId="0" borderId="13" xfId="20" applyFont="1" applyBorder="1" applyAlignment="1" applyProtection="1" quotePrefix="1">
      <alignment vertical="center"/>
      <protection locked="0"/>
    </xf>
    <xf numFmtId="0" fontId="4" fillId="0" borderId="13" xfId="20" applyFont="1" applyBorder="1" applyAlignment="1" quotePrefix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0" fontId="6" fillId="0" borderId="13" xfId="20" applyFont="1" applyBorder="1" applyAlignment="1" applyProtection="1">
      <alignment horizontal="center" vertical="center"/>
      <protection locked="0"/>
    </xf>
    <xf numFmtId="0" fontId="4" fillId="0" borderId="37" xfId="20" applyFont="1" applyBorder="1" applyAlignment="1" quotePrefix="1">
      <alignment vertical="center"/>
      <protection/>
    </xf>
    <xf numFmtId="0" fontId="5" fillId="0" borderId="15" xfId="20" applyFont="1" applyFill="1" applyBorder="1" applyAlignment="1">
      <alignment vertical="center"/>
      <protection/>
    </xf>
    <xf numFmtId="0" fontId="6" fillId="0" borderId="13" xfId="20" applyFont="1" applyBorder="1" applyAlignment="1" applyProtection="1">
      <alignment vertical="center"/>
      <protection locked="0"/>
    </xf>
    <xf numFmtId="0" fontId="6" fillId="0" borderId="13" xfId="20" applyFont="1" applyBorder="1" applyProtection="1">
      <alignment/>
      <protection locked="0"/>
    </xf>
    <xf numFmtId="0" fontId="5" fillId="0" borderId="13" xfId="20" applyFont="1" applyFill="1" applyBorder="1">
      <alignment/>
      <protection/>
    </xf>
    <xf numFmtId="0" fontId="5" fillId="0" borderId="13" xfId="20" applyFont="1" applyBorder="1">
      <alignment/>
      <protection/>
    </xf>
    <xf numFmtId="0" fontId="8" fillId="0" borderId="4" xfId="20" applyFont="1" applyBorder="1" applyAlignment="1">
      <alignment vertical="center"/>
      <protection/>
    </xf>
    <xf numFmtId="0" fontId="8" fillId="0" borderId="13" xfId="20" applyFont="1" applyBorder="1" applyAlignment="1">
      <alignment vertical="center"/>
      <protection/>
    </xf>
    <xf numFmtId="0" fontId="8" fillId="0" borderId="22" xfId="20" applyFont="1" applyBorder="1" applyAlignment="1">
      <alignment vertical="center"/>
      <protection/>
    </xf>
    <xf numFmtId="16" fontId="4" fillId="0" borderId="23" xfId="20" applyNumberFormat="1" applyFont="1" applyBorder="1" quotePrefix="1">
      <alignment/>
      <protection/>
    </xf>
    <xf numFmtId="0" fontId="5" fillId="0" borderId="23" xfId="20" applyFont="1" applyFill="1" applyBorder="1">
      <alignment/>
      <protection/>
    </xf>
    <xf numFmtId="0" fontId="4" fillId="0" borderId="23" xfId="20" applyFont="1" applyBorder="1">
      <alignment/>
      <protection/>
    </xf>
    <xf numFmtId="0" fontId="6" fillId="0" borderId="23" xfId="20" applyFont="1" applyBorder="1" applyProtection="1" quotePrefix="1">
      <alignment/>
      <protection locked="0"/>
    </xf>
    <xf numFmtId="0" fontId="5" fillId="0" borderId="23" xfId="20" applyFont="1" applyBorder="1">
      <alignment/>
      <protection/>
    </xf>
    <xf numFmtId="0" fontId="4" fillId="0" borderId="23" xfId="20" applyFont="1" applyBorder="1" applyProtection="1" quotePrefix="1">
      <alignment/>
      <protection locked="0"/>
    </xf>
    <xf numFmtId="0" fontId="6" fillId="0" borderId="23" xfId="20" applyFont="1" applyBorder="1" applyProtection="1">
      <alignment/>
      <protection locked="0"/>
    </xf>
    <xf numFmtId="0" fontId="4" fillId="0" borderId="23" xfId="20" applyFont="1" applyBorder="1" quotePrefix="1">
      <alignment/>
      <protection/>
    </xf>
    <xf numFmtId="0" fontId="8" fillId="0" borderId="23" xfId="20" applyFont="1" applyBorder="1">
      <alignment/>
      <protection/>
    </xf>
    <xf numFmtId="0" fontId="8" fillId="0" borderId="0" xfId="20" applyFont="1" applyBorder="1">
      <alignment/>
      <protection/>
    </xf>
    <xf numFmtId="0" fontId="8" fillId="0" borderId="22" xfId="20" applyFont="1" applyBorder="1">
      <alignment/>
      <protection/>
    </xf>
    <xf numFmtId="0" fontId="0" fillId="0" borderId="0" xfId="20" applyFont="1">
      <alignment/>
      <protection/>
    </xf>
    <xf numFmtId="0" fontId="2" fillId="0" borderId="0" xfId="20" applyFont="1">
      <alignment/>
      <protection/>
    </xf>
    <xf numFmtId="0" fontId="3" fillId="0" borderId="36" xfId="20" applyFont="1" applyBorder="1">
      <alignment/>
      <protection/>
    </xf>
    <xf numFmtId="0" fontId="1" fillId="0" borderId="4" xfId="20" applyBorder="1">
      <alignment/>
      <protection/>
    </xf>
    <xf numFmtId="0" fontId="1" fillId="0" borderId="38" xfId="20" applyBorder="1">
      <alignment/>
      <protection/>
    </xf>
    <xf numFmtId="0" fontId="4" fillId="0" borderId="39" xfId="20" applyFont="1" applyBorder="1" applyAlignment="1" applyProtection="1" quotePrefix="1">
      <alignment horizontal="center" vertical="center"/>
      <protection locked="0"/>
    </xf>
    <xf numFmtId="0" fontId="6" fillId="0" borderId="8" xfId="20" applyFont="1" applyBorder="1" applyAlignment="1" applyProtection="1">
      <alignment horizontal="center" vertical="center"/>
      <protection locked="0"/>
    </xf>
    <xf numFmtId="0" fontId="4" fillId="0" borderId="7" xfId="20" applyFont="1" applyBorder="1" applyAlignment="1" applyProtection="1" quotePrefix="1">
      <alignment horizontal="center" vertical="center"/>
      <protection locked="0"/>
    </xf>
    <xf numFmtId="0" fontId="4" fillId="0" borderId="40" xfId="20" applyFont="1" applyBorder="1" applyAlignment="1" applyProtection="1" quotePrefix="1">
      <alignment horizontal="center" vertical="center"/>
      <protection locked="0"/>
    </xf>
    <xf numFmtId="0" fontId="4" fillId="0" borderId="34" xfId="20" applyFont="1" applyBorder="1" applyAlignment="1" applyProtection="1" quotePrefix="1">
      <alignment horizontal="center" vertical="center"/>
      <protection locked="0"/>
    </xf>
    <xf numFmtId="0" fontId="4" fillId="0" borderId="35" xfId="20" applyFont="1" applyBorder="1" applyAlignment="1" applyProtection="1" quotePrefix="1">
      <alignment horizontal="center" vertical="center"/>
      <protection locked="0"/>
    </xf>
    <xf numFmtId="0" fontId="4" fillId="0" borderId="41" xfId="20" applyFont="1" applyBorder="1" applyAlignment="1" applyProtection="1" quotePrefix="1">
      <alignment horizontal="center" vertical="center"/>
      <protection locked="0"/>
    </xf>
    <xf numFmtId="0" fontId="4" fillId="0" borderId="42" xfId="20" applyFont="1" applyBorder="1" applyAlignment="1" applyProtection="1" quotePrefix="1">
      <alignment horizontal="center" vertical="center"/>
      <protection locked="0"/>
    </xf>
    <xf numFmtId="0" fontId="6" fillId="0" borderId="24" xfId="20" applyFont="1" applyBorder="1" applyAlignment="1">
      <alignment horizontal="center"/>
      <protection/>
    </xf>
    <xf numFmtId="0" fontId="6" fillId="0" borderId="25" xfId="20" applyFont="1" applyBorder="1" applyAlignment="1">
      <alignment horizontal="center"/>
      <protection/>
    </xf>
    <xf numFmtId="0" fontId="6" fillId="0" borderId="27" xfId="20" applyFont="1" applyBorder="1" applyAlignment="1">
      <alignment horizontal="center"/>
      <protection/>
    </xf>
    <xf numFmtId="0" fontId="1" fillId="0" borderId="0" xfId="19">
      <alignment/>
      <protection/>
    </xf>
    <xf numFmtId="0" fontId="1" fillId="0" borderId="0" xfId="19" applyBorder="1">
      <alignment/>
      <protection/>
    </xf>
    <xf numFmtId="16" fontId="4" fillId="0" borderId="43" xfId="20" applyNumberFormat="1" applyFont="1" applyBorder="1" applyAlignment="1" quotePrefix="1">
      <alignment vertical="center"/>
      <protection/>
    </xf>
    <xf numFmtId="0" fontId="6" fillId="0" borderId="22" xfId="20" applyFont="1" applyBorder="1" applyAlignment="1" applyProtection="1" quotePrefix="1">
      <alignment vertical="center"/>
      <protection locked="0"/>
    </xf>
    <xf numFmtId="0" fontId="4" fillId="0" borderId="22" xfId="20" applyFont="1" applyBorder="1" applyAlignment="1">
      <alignment vertical="center"/>
      <protection/>
    </xf>
    <xf numFmtId="0" fontId="6" fillId="0" borderId="22" xfId="20" applyFont="1" applyBorder="1" applyAlignment="1" applyProtection="1">
      <alignment horizontal="center" vertical="center"/>
      <protection locked="0"/>
    </xf>
    <xf numFmtId="16" fontId="4" fillId="0" borderId="25" xfId="20" applyNumberFormat="1" applyFont="1" applyBorder="1" quotePrefix="1">
      <alignment/>
      <protection/>
    </xf>
    <xf numFmtId="0" fontId="4" fillId="0" borderId="25" xfId="20" applyFont="1" applyBorder="1">
      <alignment/>
      <protection/>
    </xf>
    <xf numFmtId="0" fontId="6" fillId="0" borderId="25" xfId="20" applyFont="1" applyBorder="1" applyProtection="1" quotePrefix="1">
      <alignment/>
      <protection locked="0"/>
    </xf>
    <xf numFmtId="0" fontId="4" fillId="0" borderId="25" xfId="20" applyFont="1" applyBorder="1" applyProtection="1" quotePrefix="1">
      <alignment/>
      <protection locked="0"/>
    </xf>
    <xf numFmtId="0" fontId="6" fillId="0" borderId="25" xfId="20" applyFont="1" applyBorder="1" applyProtection="1">
      <alignment/>
      <protection locked="0"/>
    </xf>
    <xf numFmtId="0" fontId="4" fillId="0" borderId="20" xfId="20" applyFont="1" applyBorder="1" applyAlignment="1" quotePrefix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1" xfId="20" applyFont="1" applyFill="1" applyBorder="1" applyAlignment="1">
      <alignment vertical="center"/>
      <protection/>
    </xf>
    <xf numFmtId="0" fontId="4" fillId="0" borderId="12" xfId="20" applyFont="1" applyFill="1" applyBorder="1" applyAlignment="1">
      <alignment vertical="center"/>
      <protection/>
    </xf>
    <xf numFmtId="0" fontId="4" fillId="0" borderId="21" xfId="20" applyFont="1" applyFill="1" applyBorder="1" applyAlignment="1">
      <alignment vertical="center"/>
      <protection/>
    </xf>
    <xf numFmtId="0" fontId="4" fillId="0" borderId="29" xfId="20" applyFont="1" applyFill="1" applyBorder="1">
      <alignment/>
      <protection/>
    </xf>
    <xf numFmtId="0" fontId="4" fillId="0" borderId="33" xfId="20" applyFont="1" applyFill="1" applyBorder="1">
      <alignment/>
      <protection/>
    </xf>
    <xf numFmtId="0" fontId="4" fillId="0" borderId="4" xfId="20" applyFont="1" applyFill="1" applyBorder="1" applyAlignment="1">
      <alignment vertical="center"/>
      <protection/>
    </xf>
    <xf numFmtId="0" fontId="4" fillId="0" borderId="29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0" fontId="4" fillId="0" borderId="44" xfId="20" applyFont="1" applyFill="1" applyBorder="1">
      <alignment/>
      <protection/>
    </xf>
    <xf numFmtId="0" fontId="4" fillId="0" borderId="41" xfId="20" applyFont="1" applyFill="1" applyBorder="1">
      <alignment/>
      <protection/>
    </xf>
    <xf numFmtId="0" fontId="4" fillId="0" borderId="41" xfId="20" applyFont="1" applyBorder="1" applyAlignment="1" applyProtection="1">
      <alignment vertical="center"/>
      <protection locked="0"/>
    </xf>
    <xf numFmtId="0" fontId="1" fillId="0" borderId="12" xfId="20" applyBorder="1">
      <alignment/>
      <protection/>
    </xf>
    <xf numFmtId="0" fontId="1" fillId="0" borderId="13" xfId="20" applyBorder="1">
      <alignment/>
      <protection/>
    </xf>
    <xf numFmtId="0" fontId="1" fillId="0" borderId="44" xfId="20" applyBorder="1">
      <alignment/>
      <protection/>
    </xf>
    <xf numFmtId="0" fontId="1" fillId="0" borderId="29" xfId="20" applyBorder="1">
      <alignment/>
      <protection/>
    </xf>
    <xf numFmtId="0" fontId="1" fillId="0" borderId="23" xfId="20" applyBorder="1">
      <alignment/>
      <protection/>
    </xf>
    <xf numFmtId="0" fontId="1" fillId="0" borderId="45" xfId="20" applyBorder="1">
      <alignment/>
      <protection/>
    </xf>
    <xf numFmtId="0" fontId="1" fillId="0" borderId="46" xfId="20" applyBorder="1">
      <alignment/>
      <protection/>
    </xf>
    <xf numFmtId="0" fontId="1" fillId="0" borderId="47" xfId="20" applyBorder="1">
      <alignment/>
      <protection/>
    </xf>
    <xf numFmtId="0" fontId="1" fillId="0" borderId="21" xfId="20" applyBorder="1">
      <alignment/>
      <protection/>
    </xf>
    <xf numFmtId="0" fontId="1" fillId="0" borderId="22" xfId="20" applyBorder="1">
      <alignment/>
      <protection/>
    </xf>
    <xf numFmtId="0" fontId="1" fillId="0" borderId="48" xfId="20" applyBorder="1">
      <alignment/>
      <protection/>
    </xf>
    <xf numFmtId="0" fontId="3" fillId="0" borderId="23" xfId="20" applyFont="1" applyBorder="1">
      <alignment/>
      <protection/>
    </xf>
    <xf numFmtId="0" fontId="1" fillId="0" borderId="20" xfId="20" applyBorder="1" applyAlignment="1">
      <alignment horizontal="centerContinuous"/>
      <protection/>
    </xf>
    <xf numFmtId="0" fontId="1" fillId="0" borderId="22" xfId="20" applyBorder="1" applyAlignment="1">
      <alignment horizontal="centerContinuous"/>
      <protection/>
    </xf>
    <xf numFmtId="0" fontId="1" fillId="0" borderId="48" xfId="20" applyBorder="1" applyAlignment="1">
      <alignment horizontal="centerContinuous"/>
      <protection/>
    </xf>
    <xf numFmtId="0" fontId="1" fillId="0" borderId="24" xfId="20" applyFont="1" applyBorder="1">
      <alignment/>
      <protection/>
    </xf>
    <xf numFmtId="0" fontId="1" fillId="0" borderId="27" xfId="20" applyBorder="1">
      <alignment/>
      <protection/>
    </xf>
    <xf numFmtId="0" fontId="1" fillId="0" borderId="37" xfId="20" applyBorder="1" applyAlignment="1">
      <alignment horizontal="centerContinuous"/>
      <protection/>
    </xf>
    <xf numFmtId="0" fontId="1" fillId="0" borderId="13" xfId="20" applyBorder="1" applyAlignment="1">
      <alignment horizontal="centerContinuous"/>
      <protection/>
    </xf>
    <xf numFmtId="0" fontId="1" fillId="0" borderId="47" xfId="20" applyBorder="1" applyAlignment="1">
      <alignment horizontal="centerContinuous"/>
      <protection/>
    </xf>
    <xf numFmtId="0" fontId="4" fillId="0" borderId="44" xfId="20" applyFont="1" applyFill="1" applyBorder="1" applyAlignment="1" applyProtection="1" quotePrefix="1">
      <alignment horizontal="center" vertical="center"/>
      <protection locked="0"/>
    </xf>
    <xf numFmtId="0" fontId="4" fillId="0" borderId="41" xfId="20" applyFont="1" applyFill="1" applyBorder="1" applyAlignment="1" applyProtection="1" quotePrefix="1">
      <alignment horizontal="center" vertical="center"/>
      <protection locked="0"/>
    </xf>
    <xf numFmtId="0" fontId="4" fillId="0" borderId="12" xfId="20" applyFont="1" applyFill="1" applyBorder="1" applyAlignment="1" applyProtection="1" quotePrefix="1">
      <alignment horizontal="center" vertical="center"/>
      <protection locked="0"/>
    </xf>
    <xf numFmtId="0" fontId="4" fillId="0" borderId="21" xfId="20" applyFont="1" applyFill="1" applyBorder="1" applyAlignment="1" applyProtection="1" quotePrefix="1">
      <alignment horizontal="center" vertical="center"/>
      <protection locked="0"/>
    </xf>
    <xf numFmtId="0" fontId="4" fillId="0" borderId="3" xfId="20" applyFont="1" applyFill="1" applyBorder="1" applyAlignment="1" applyProtection="1" quotePrefix="1">
      <alignment horizontal="center" vertical="center"/>
      <protection locked="0"/>
    </xf>
    <xf numFmtId="0" fontId="4" fillId="0" borderId="46" xfId="20" applyFont="1" applyFill="1" applyBorder="1" applyAlignment="1" applyProtection="1" quotePrefix="1">
      <alignment horizontal="center" vertical="center"/>
      <protection locked="0"/>
    </xf>
    <xf numFmtId="0" fontId="4" fillId="0" borderId="42" xfId="20" applyFont="1" applyFill="1" applyBorder="1" applyAlignment="1" applyProtection="1" quotePrefix="1">
      <alignment horizontal="center" vertical="center"/>
      <protection locked="0"/>
    </xf>
    <xf numFmtId="0" fontId="4" fillId="0" borderId="47" xfId="20" applyFont="1" applyFill="1" applyBorder="1" applyAlignment="1">
      <alignment horizontal="center" vertical="center"/>
      <protection/>
    </xf>
    <xf numFmtId="0" fontId="4" fillId="0" borderId="48" xfId="20" applyFont="1" applyFill="1" applyBorder="1" applyAlignment="1">
      <alignment horizontal="center"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6" xfId="20" applyFont="1" applyFill="1" applyBorder="1" applyAlignment="1">
      <alignment horizontal="center" vertical="center"/>
      <protection/>
    </xf>
    <xf numFmtId="0" fontId="4" fillId="0" borderId="38" xfId="20" applyFont="1" applyFill="1" applyBorder="1" applyAlignment="1" applyProtection="1" quotePrefix="1">
      <alignment horizontal="center" vertical="center"/>
      <protection locked="0"/>
    </xf>
    <xf numFmtId="0" fontId="4" fillId="0" borderId="47" xfId="20" applyFont="1" applyFill="1" applyBorder="1" applyAlignment="1" applyProtection="1" quotePrefix="1">
      <alignment horizontal="center" vertical="center"/>
      <protection locked="0"/>
    </xf>
    <xf numFmtId="0" fontId="4" fillId="0" borderId="48" xfId="20" applyFont="1" applyFill="1" applyBorder="1" applyAlignment="1" applyProtection="1" quotePrefix="1">
      <alignment horizontal="center" vertical="center"/>
      <protection locked="0"/>
    </xf>
    <xf numFmtId="16" fontId="4" fillId="0" borderId="11" xfId="20" applyNumberFormat="1" applyFont="1" applyFill="1" applyBorder="1" applyAlignment="1" quotePrefix="1">
      <alignment vertical="center"/>
      <protection/>
    </xf>
    <xf numFmtId="16" fontId="4" fillId="0" borderId="43" xfId="20" applyNumberFormat="1" applyFont="1" applyFill="1" applyBorder="1" applyAlignment="1" quotePrefix="1">
      <alignment vertical="center"/>
      <protection/>
    </xf>
    <xf numFmtId="0" fontId="0" fillId="0" borderId="0" xfId="0" applyAlignment="1">
      <alignment horizontal="left"/>
    </xf>
    <xf numFmtId="0" fontId="3" fillId="0" borderId="24" xfId="20" applyFont="1" applyBorder="1" applyAlignment="1">
      <alignment vertical="center"/>
      <protection/>
    </xf>
    <xf numFmtId="0" fontId="5" fillId="0" borderId="6" xfId="20" applyFont="1" applyFill="1" applyBorder="1" applyAlignment="1" applyProtection="1">
      <alignment horizontal="left"/>
      <protection locked="0"/>
    </xf>
    <xf numFmtId="0" fontId="5" fillId="0" borderId="32" xfId="20" applyFont="1" applyFill="1" applyBorder="1" applyAlignment="1" applyProtection="1">
      <alignment horizontal="left"/>
      <protection locked="0"/>
    </xf>
    <xf numFmtId="0" fontId="3" fillId="2" borderId="0" xfId="20" applyFont="1" applyFill="1" applyProtection="1">
      <alignment/>
      <protection locked="0"/>
    </xf>
    <xf numFmtId="0" fontId="5" fillId="2" borderId="49" xfId="20" applyFont="1" applyFill="1" applyBorder="1" applyProtection="1">
      <alignment/>
      <protection locked="0"/>
    </xf>
    <xf numFmtId="0" fontId="4" fillId="2" borderId="50" xfId="20" applyFont="1" applyFill="1" applyBorder="1" applyProtection="1">
      <alignment/>
      <protection locked="0"/>
    </xf>
    <xf numFmtId="0" fontId="4" fillId="2" borderId="7" xfId="20" applyFont="1" applyFill="1" applyBorder="1" applyAlignment="1" applyProtection="1" quotePrefix="1">
      <alignment horizontal="center"/>
      <protection locked="0"/>
    </xf>
    <xf numFmtId="0" fontId="6" fillId="2" borderId="8" xfId="20" applyFont="1" applyFill="1" applyBorder="1" applyAlignment="1" applyProtection="1">
      <alignment horizontal="center"/>
      <protection locked="0"/>
    </xf>
    <xf numFmtId="0" fontId="4" fillId="2" borderId="9" xfId="20" applyFont="1" applyFill="1" applyBorder="1" applyAlignment="1" applyProtection="1" quotePrefix="1">
      <alignment horizontal="center"/>
      <protection locked="0"/>
    </xf>
    <xf numFmtId="0" fontId="4" fillId="2" borderId="12" xfId="20" applyFont="1" applyFill="1" applyBorder="1" applyAlignment="1" applyProtection="1" quotePrefix="1">
      <alignment horizontal="center"/>
      <protection locked="0"/>
    </xf>
    <xf numFmtId="0" fontId="4" fillId="2" borderId="13" xfId="20" applyFont="1" applyFill="1" applyBorder="1" applyAlignment="1" applyProtection="1" quotePrefix="1">
      <alignment horizontal="center"/>
      <protection locked="0"/>
    </xf>
    <xf numFmtId="0" fontId="4" fillId="2" borderId="8" xfId="20" applyFont="1" applyFill="1" applyBorder="1" applyAlignment="1" applyProtection="1" quotePrefix="1">
      <alignment horizontal="center"/>
      <protection locked="0"/>
    </xf>
    <xf numFmtId="0" fontId="4" fillId="2" borderId="21" xfId="20" applyFont="1" applyFill="1" applyBorder="1" applyAlignment="1" applyProtection="1" quotePrefix="1">
      <alignment horizontal="center"/>
      <protection locked="0"/>
    </xf>
    <xf numFmtId="0" fontId="4" fillId="2" borderId="22" xfId="20" applyFont="1" applyFill="1" applyBorder="1" applyAlignment="1" applyProtection="1" quotePrefix="1">
      <alignment horizontal="center"/>
      <protection locked="0"/>
    </xf>
    <xf numFmtId="0" fontId="4" fillId="2" borderId="51" xfId="20" applyFont="1" applyFill="1" applyBorder="1" applyAlignment="1" applyProtection="1" quotePrefix="1">
      <alignment horizontal="center"/>
      <protection locked="0"/>
    </xf>
    <xf numFmtId="0" fontId="6" fillId="0" borderId="12" xfId="20" applyFont="1" applyBorder="1" applyAlignment="1" applyProtection="1" quotePrefix="1">
      <alignment horizontal="center"/>
      <protection locked="0"/>
    </xf>
    <xf numFmtId="0" fontId="6" fillId="0" borderId="13" xfId="20" applyFont="1" applyBorder="1" applyAlignment="1" applyProtection="1">
      <alignment horizontal="center"/>
      <protection locked="0"/>
    </xf>
    <xf numFmtId="0" fontId="6" fillId="0" borderId="47" xfId="20" applyFont="1" applyBorder="1" applyAlignment="1" applyProtection="1" quotePrefix="1">
      <alignment horizontal="center"/>
      <protection locked="0"/>
    </xf>
    <xf numFmtId="0" fontId="6" fillId="0" borderId="13" xfId="20" applyFont="1" applyBorder="1" applyAlignment="1" applyProtection="1" quotePrefix="1">
      <alignment horizontal="center"/>
      <protection locked="0"/>
    </xf>
    <xf numFmtId="0" fontId="6" fillId="0" borderId="19" xfId="20" applyFont="1" applyBorder="1" applyAlignment="1" applyProtection="1" quotePrefix="1">
      <alignment horizontal="center"/>
      <protection locked="0"/>
    </xf>
    <xf numFmtId="0" fontId="6" fillId="0" borderId="0" xfId="20" applyFont="1" applyBorder="1" applyAlignment="1" applyProtection="1" quotePrefix="1">
      <alignment horizontal="center"/>
      <protection locked="0"/>
    </xf>
    <xf numFmtId="0" fontId="6" fillId="0" borderId="52" xfId="20" applyFont="1" applyBorder="1" applyAlignment="1" applyProtection="1" quotePrefix="1">
      <alignment horizontal="center"/>
      <protection locked="0"/>
    </xf>
    <xf numFmtId="0" fontId="6" fillId="0" borderId="21" xfId="20" applyFont="1" applyBorder="1" applyAlignment="1" applyProtection="1" quotePrefix="1">
      <alignment horizontal="center"/>
      <protection locked="0"/>
    </xf>
    <xf numFmtId="0" fontId="6" fillId="0" borderId="22" xfId="20" applyFont="1" applyBorder="1" applyAlignment="1" applyProtection="1" quotePrefix="1">
      <alignment horizontal="center"/>
      <protection locked="0"/>
    </xf>
    <xf numFmtId="0" fontId="6" fillId="0" borderId="48" xfId="20" applyFont="1" applyBorder="1" applyAlignment="1" applyProtection="1" quotePrefix="1">
      <alignment horizontal="center"/>
      <protection locked="0"/>
    </xf>
    <xf numFmtId="0" fontId="4" fillId="0" borderId="13" xfId="20" applyFont="1" applyFill="1" applyBorder="1" applyAlignment="1">
      <alignment vertical="center"/>
      <protection/>
    </xf>
    <xf numFmtId="0" fontId="4" fillId="2" borderId="53" xfId="20" applyFont="1" applyFill="1" applyBorder="1" applyProtection="1">
      <alignment/>
      <protection locked="0"/>
    </xf>
    <xf numFmtId="0" fontId="4" fillId="2" borderId="54" xfId="20" applyFont="1" applyFill="1" applyBorder="1" applyProtection="1">
      <alignment/>
      <protection locked="0"/>
    </xf>
    <xf numFmtId="0" fontId="2" fillId="2" borderId="0" xfId="19" applyFont="1" applyFill="1" applyProtection="1">
      <alignment/>
      <protection locked="0"/>
    </xf>
    <xf numFmtId="0" fontId="2" fillId="0" borderId="0" xfId="19" applyFont="1" applyProtection="1">
      <alignment/>
      <protection locked="0"/>
    </xf>
    <xf numFmtId="0" fontId="1" fillId="0" borderId="0" xfId="19" applyProtection="1">
      <alignment/>
      <protection locked="0"/>
    </xf>
    <xf numFmtId="0" fontId="5" fillId="0" borderId="55" xfId="19" applyFont="1" applyBorder="1" applyAlignment="1">
      <alignment horizontal="right"/>
      <protection/>
    </xf>
    <xf numFmtId="0" fontId="5" fillId="0" borderId="56" xfId="19" applyFont="1" applyBorder="1" applyAlignment="1">
      <alignment horizontal="center"/>
      <protection/>
    </xf>
    <xf numFmtId="0" fontId="4" fillId="0" borderId="57" xfId="19" applyFont="1" applyBorder="1" applyAlignment="1">
      <alignment horizontal="center"/>
      <protection/>
    </xf>
    <xf numFmtId="0" fontId="3" fillId="0" borderId="23" xfId="19" applyFont="1" applyBorder="1" applyAlignment="1" quotePrefix="1">
      <alignment horizontal="center"/>
      <protection/>
    </xf>
    <xf numFmtId="0" fontId="4" fillId="0" borderId="58" xfId="19" applyFont="1" applyBorder="1" applyAlignment="1">
      <alignment horizontal="center"/>
      <protection/>
    </xf>
    <xf numFmtId="0" fontId="4" fillId="0" borderId="23" xfId="19" applyFont="1" applyBorder="1" applyAlignment="1">
      <alignment horizontal="center"/>
      <protection/>
    </xf>
    <xf numFmtId="0" fontId="3" fillId="0" borderId="55" xfId="19" applyFont="1" applyBorder="1" applyAlignment="1">
      <alignment horizontal="center"/>
      <protection/>
    </xf>
    <xf numFmtId="0" fontId="5" fillId="2" borderId="2" xfId="19" applyFont="1" applyFill="1" applyBorder="1" applyAlignment="1" applyProtection="1">
      <alignment wrapText="1"/>
      <protection locked="0"/>
    </xf>
    <xf numFmtId="0" fontId="4" fillId="2" borderId="57" xfId="19" applyFont="1" applyFill="1" applyBorder="1" applyProtection="1" quotePrefix="1">
      <alignment/>
      <protection locked="0"/>
    </xf>
    <xf numFmtId="0" fontId="6" fillId="2" borderId="23" xfId="19" applyFont="1" applyFill="1" applyBorder="1" applyProtection="1">
      <alignment/>
      <protection locked="0"/>
    </xf>
    <xf numFmtId="0" fontId="4" fillId="2" borderId="58" xfId="19" applyFont="1" applyFill="1" applyBorder="1" applyProtection="1" quotePrefix="1">
      <alignment/>
      <protection locked="0"/>
    </xf>
    <xf numFmtId="0" fontId="4" fillId="0" borderId="57" xfId="19" applyFont="1" applyBorder="1" applyProtection="1" quotePrefix="1">
      <alignment/>
      <protection locked="0"/>
    </xf>
    <xf numFmtId="0" fontId="6" fillId="0" borderId="23" xfId="19" applyFont="1" applyBorder="1" applyProtection="1">
      <alignment/>
      <protection locked="0"/>
    </xf>
    <xf numFmtId="0" fontId="4" fillId="0" borderId="58" xfId="19" applyFont="1" applyBorder="1" applyProtection="1" quotePrefix="1">
      <alignment/>
      <protection locked="0"/>
    </xf>
    <xf numFmtId="0" fontId="4" fillId="0" borderId="59" xfId="19" applyFont="1" applyBorder="1" applyProtection="1" quotePrefix="1">
      <alignment/>
      <protection locked="0"/>
    </xf>
    <xf numFmtId="0" fontId="4" fillId="0" borderId="23" xfId="19" applyFont="1" applyBorder="1" applyAlignment="1" applyProtection="1" quotePrefix="1">
      <alignment horizontal="center"/>
      <protection locked="0"/>
    </xf>
    <xf numFmtId="0" fontId="4" fillId="0" borderId="57" xfId="19" applyFont="1" applyBorder="1" applyAlignment="1" applyProtection="1" quotePrefix="1">
      <alignment horizontal="center"/>
      <protection locked="0"/>
    </xf>
    <xf numFmtId="0" fontId="6" fillId="0" borderId="60" xfId="19" applyFont="1" applyBorder="1" applyAlignment="1" applyProtection="1" quotePrefix="1">
      <alignment horizontal="center"/>
      <protection locked="0"/>
    </xf>
    <xf numFmtId="0" fontId="6" fillId="0" borderId="23" xfId="19" applyFont="1" applyBorder="1" applyAlignment="1" applyProtection="1" quotePrefix="1">
      <alignment horizontal="center"/>
      <protection locked="0"/>
    </xf>
    <xf numFmtId="0" fontId="3" fillId="0" borderId="43" xfId="19" applyFont="1" applyBorder="1">
      <alignment/>
      <protection/>
    </xf>
    <xf numFmtId="0" fontId="5" fillId="2" borderId="54" xfId="19" applyFont="1" applyFill="1" applyBorder="1" applyAlignment="1" applyProtection="1">
      <alignment wrapText="1"/>
      <protection locked="0"/>
    </xf>
    <xf numFmtId="0" fontId="4" fillId="2" borderId="21" xfId="19" applyFont="1" applyFill="1" applyBorder="1" applyProtection="1" quotePrefix="1">
      <alignment/>
      <protection locked="0"/>
    </xf>
    <xf numFmtId="0" fontId="6" fillId="2" borderId="22" xfId="19" applyFont="1" applyFill="1" applyBorder="1" applyProtection="1">
      <alignment/>
      <protection locked="0"/>
    </xf>
    <xf numFmtId="0" fontId="4" fillId="2" borderId="61" xfId="19" applyFont="1" applyFill="1" applyBorder="1" applyProtection="1" quotePrefix="1">
      <alignment/>
      <protection locked="0"/>
    </xf>
    <xf numFmtId="0" fontId="7" fillId="0" borderId="21" xfId="19" applyFont="1" applyBorder="1" applyProtection="1" quotePrefix="1">
      <alignment/>
      <protection locked="0"/>
    </xf>
    <xf numFmtId="0" fontId="11" fillId="0" borderId="22" xfId="19" applyFont="1" applyBorder="1" applyProtection="1">
      <alignment/>
      <protection locked="0"/>
    </xf>
    <xf numFmtId="0" fontId="7" fillId="0" borderId="61" xfId="19" applyFont="1" applyBorder="1" applyProtection="1" quotePrefix="1">
      <alignment/>
      <protection locked="0"/>
    </xf>
    <xf numFmtId="0" fontId="7" fillId="0" borderId="22" xfId="19" applyFont="1" applyBorder="1" applyProtection="1" quotePrefix="1">
      <alignment/>
      <protection locked="0"/>
    </xf>
    <xf numFmtId="0" fontId="7" fillId="0" borderId="51" xfId="19" applyFont="1" applyBorder="1" applyProtection="1" quotePrefix="1">
      <alignment/>
      <protection locked="0"/>
    </xf>
    <xf numFmtId="0" fontId="4" fillId="0" borderId="22" xfId="19" applyFont="1" applyBorder="1" applyProtection="1" quotePrefix="1">
      <alignment/>
      <protection locked="0"/>
    </xf>
    <xf numFmtId="0" fontId="6" fillId="0" borderId="22" xfId="19" applyFont="1" applyBorder="1" applyProtection="1">
      <alignment/>
      <protection locked="0"/>
    </xf>
    <xf numFmtId="0" fontId="4" fillId="0" borderId="21" xfId="19" applyFont="1" applyBorder="1" applyProtection="1" quotePrefix="1">
      <alignment/>
      <protection locked="0"/>
    </xf>
    <xf numFmtId="0" fontId="6" fillId="0" borderId="20" xfId="19" applyFont="1" applyBorder="1" applyProtection="1" quotePrefix="1">
      <alignment/>
      <protection locked="0"/>
    </xf>
    <xf numFmtId="0" fontId="6" fillId="0" borderId="22" xfId="19" applyFont="1" applyBorder="1" applyProtection="1">
      <alignment/>
      <protection locked="0"/>
    </xf>
    <xf numFmtId="0" fontId="6" fillId="0" borderId="48" xfId="19" applyFont="1" applyBorder="1" applyProtection="1" quotePrefix="1">
      <alignment/>
      <protection locked="0"/>
    </xf>
    <xf numFmtId="0" fontId="5" fillId="2" borderId="2" xfId="19" applyFont="1" applyFill="1" applyBorder="1" applyProtection="1">
      <alignment/>
      <protection locked="0"/>
    </xf>
    <xf numFmtId="0" fontId="4" fillId="2" borderId="23" xfId="19" applyFont="1" applyFill="1" applyBorder="1" applyProtection="1" quotePrefix="1">
      <alignment/>
      <protection locked="0"/>
    </xf>
    <xf numFmtId="0" fontId="4" fillId="0" borderId="57" xfId="19" applyFont="1" applyFill="1" applyBorder="1" applyProtection="1" quotePrefix="1">
      <alignment/>
      <protection locked="0"/>
    </xf>
    <xf numFmtId="0" fontId="4" fillId="0" borderId="62" xfId="19" applyFont="1" applyBorder="1" applyAlignment="1" applyProtection="1" quotePrefix="1">
      <alignment horizontal="center"/>
      <protection locked="0"/>
    </xf>
    <xf numFmtId="0" fontId="4" fillId="0" borderId="58" xfId="19" applyFont="1" applyBorder="1" applyAlignment="1" applyProtection="1" quotePrefix="1">
      <alignment horizontal="center"/>
      <protection locked="0"/>
    </xf>
    <xf numFmtId="0" fontId="5" fillId="2" borderId="54" xfId="19" applyFont="1" applyFill="1" applyBorder="1" applyProtection="1">
      <alignment/>
      <protection locked="0"/>
    </xf>
    <xf numFmtId="0" fontId="4" fillId="2" borderId="22" xfId="19" applyFont="1" applyFill="1" applyBorder="1" applyProtection="1" quotePrefix="1">
      <alignment/>
      <protection locked="0"/>
    </xf>
    <xf numFmtId="0" fontId="7" fillId="0" borderId="22" xfId="19" applyFont="1" applyFill="1" applyBorder="1" applyProtection="1" quotePrefix="1">
      <alignment/>
      <protection locked="0"/>
    </xf>
    <xf numFmtId="0" fontId="4" fillId="0" borderId="63" xfId="19" applyFont="1" applyBorder="1" applyAlignment="1" applyProtection="1" quotePrefix="1">
      <alignment horizontal="center"/>
      <protection locked="0"/>
    </xf>
    <xf numFmtId="0" fontId="4" fillId="0" borderId="61" xfId="19" applyFont="1" applyBorder="1" applyAlignment="1" applyProtection="1" quotePrefix="1">
      <alignment horizontal="center"/>
      <protection locked="0"/>
    </xf>
    <xf numFmtId="0" fontId="4" fillId="0" borderId="21" xfId="19" applyFont="1" applyBorder="1" applyAlignment="1" applyProtection="1" quotePrefix="1">
      <alignment horizontal="center"/>
      <protection locked="0"/>
    </xf>
    <xf numFmtId="0" fontId="6" fillId="0" borderId="22" xfId="19" applyFont="1" applyBorder="1" applyProtection="1" quotePrefix="1">
      <alignment/>
      <protection locked="0"/>
    </xf>
    <xf numFmtId="0" fontId="4" fillId="0" borderId="22" xfId="19" applyFont="1" applyBorder="1" applyAlignment="1" applyProtection="1" quotePrefix="1">
      <alignment horizontal="center"/>
      <protection locked="0"/>
    </xf>
    <xf numFmtId="0" fontId="6" fillId="0" borderId="22" xfId="19" applyFont="1" applyBorder="1" applyAlignment="1" applyProtection="1">
      <alignment horizontal="center"/>
      <protection locked="0"/>
    </xf>
    <xf numFmtId="0" fontId="5" fillId="2" borderId="54" xfId="19" applyFont="1" applyFill="1" applyBorder="1" applyProtection="1">
      <alignment/>
      <protection locked="0"/>
    </xf>
    <xf numFmtId="0" fontId="4" fillId="2" borderId="51" xfId="19" applyFont="1" applyFill="1" applyBorder="1" applyProtection="1" quotePrefix="1">
      <alignment/>
      <protection locked="0"/>
    </xf>
    <xf numFmtId="0" fontId="1" fillId="0" borderId="49" xfId="19" applyBorder="1">
      <alignment/>
      <protection/>
    </xf>
    <xf numFmtId="0" fontId="5" fillId="0" borderId="0" xfId="19" applyFont="1" applyBorder="1">
      <alignment/>
      <protection/>
    </xf>
    <xf numFmtId="0" fontId="5" fillId="0" borderId="24" xfId="19" applyFont="1" applyFill="1" applyBorder="1">
      <alignment/>
      <protection/>
    </xf>
    <xf numFmtId="0" fontId="3" fillId="0" borderId="25" xfId="19" applyFont="1" applyFill="1" applyBorder="1">
      <alignment/>
      <protection/>
    </xf>
    <xf numFmtId="0" fontId="5" fillId="0" borderId="25" xfId="19" applyFont="1" applyFill="1" applyBorder="1">
      <alignment/>
      <protection/>
    </xf>
    <xf numFmtId="0" fontId="5" fillId="0" borderId="26" xfId="19" applyFont="1" applyFill="1" applyBorder="1" applyAlignment="1">
      <alignment horizontal="center"/>
      <protection/>
    </xf>
    <xf numFmtId="0" fontId="5" fillId="0" borderId="27" xfId="19" applyFont="1" applyFill="1" applyBorder="1" applyAlignment="1">
      <alignment horizontal="center"/>
      <protection/>
    </xf>
    <xf numFmtId="0" fontId="3" fillId="0" borderId="22" xfId="19" applyFont="1" applyBorder="1">
      <alignment/>
      <protection/>
    </xf>
    <xf numFmtId="0" fontId="5" fillId="0" borderId="22" xfId="19" applyFont="1" applyBorder="1">
      <alignment/>
      <protection/>
    </xf>
    <xf numFmtId="0" fontId="5" fillId="0" borderId="0" xfId="19" applyFont="1">
      <alignment/>
      <protection/>
    </xf>
    <xf numFmtId="16" fontId="0" fillId="0" borderId="1" xfId="19" applyNumberFormat="1" applyFont="1" applyBorder="1" quotePrefix="1">
      <alignment/>
      <protection/>
    </xf>
    <xf numFmtId="0" fontId="4" fillId="0" borderId="3" xfId="19" applyFont="1" applyFill="1" applyBorder="1" applyAlignment="1">
      <alignment horizontal="left"/>
      <protection/>
    </xf>
    <xf numFmtId="0" fontId="4" fillId="0" borderId="4" xfId="19" applyFont="1" applyBorder="1">
      <alignment/>
      <protection/>
    </xf>
    <xf numFmtId="0" fontId="6" fillId="0" borderId="4" xfId="19" applyFont="1" applyBorder="1" applyProtection="1" quotePrefix="1">
      <alignment/>
      <protection locked="0"/>
    </xf>
    <xf numFmtId="0" fontId="4" fillId="0" borderId="4" xfId="19" applyFont="1" applyBorder="1" quotePrefix="1">
      <alignment/>
      <protection/>
    </xf>
    <xf numFmtId="0" fontId="4" fillId="0" borderId="4" xfId="19" applyFont="1" applyFill="1" applyBorder="1">
      <alignment/>
      <protection/>
    </xf>
    <xf numFmtId="0" fontId="5" fillId="0" borderId="4" xfId="19" applyFont="1" applyBorder="1">
      <alignment/>
      <protection/>
    </xf>
    <xf numFmtId="0" fontId="4" fillId="0" borderId="3" xfId="19" applyFont="1" applyFill="1" applyBorder="1" applyProtection="1" quotePrefix="1">
      <alignment/>
      <protection locked="0"/>
    </xf>
    <xf numFmtId="0" fontId="6" fillId="0" borderId="4" xfId="19" applyFont="1" applyBorder="1" applyAlignment="1" applyProtection="1">
      <alignment horizontal="center"/>
      <protection locked="0"/>
    </xf>
    <xf numFmtId="0" fontId="4" fillId="0" borderId="38" xfId="19" applyFont="1" applyFill="1" applyBorder="1" applyProtection="1" quotePrefix="1">
      <alignment/>
      <protection locked="0"/>
    </xf>
    <xf numFmtId="0" fontId="0" fillId="0" borderId="4" xfId="19" applyFont="1" applyBorder="1" quotePrefix="1">
      <alignment/>
      <protection/>
    </xf>
    <xf numFmtId="0" fontId="8" fillId="0" borderId="4" xfId="19" applyFont="1" applyBorder="1">
      <alignment/>
      <protection/>
    </xf>
    <xf numFmtId="0" fontId="5" fillId="0" borderId="5" xfId="19" applyFont="1" applyFill="1" applyBorder="1">
      <alignment/>
      <protection/>
    </xf>
    <xf numFmtId="0" fontId="5" fillId="0" borderId="4" xfId="19" applyFont="1" applyFill="1" applyBorder="1">
      <alignment/>
      <protection/>
    </xf>
    <xf numFmtId="0" fontId="6" fillId="0" borderId="4" xfId="19" applyFont="1" applyBorder="1" applyProtection="1">
      <alignment/>
      <protection locked="0"/>
    </xf>
    <xf numFmtId="0" fontId="4" fillId="0" borderId="3" xfId="19" applyFont="1" applyFill="1" applyBorder="1" applyAlignment="1" applyProtection="1" quotePrefix="1">
      <alignment horizontal="center"/>
      <protection locked="0"/>
    </xf>
    <xf numFmtId="0" fontId="4" fillId="0" borderId="38" xfId="19" applyFont="1" applyFill="1" applyBorder="1" applyAlignment="1" applyProtection="1" quotePrefix="1">
      <alignment horizontal="center"/>
      <protection locked="0"/>
    </xf>
    <xf numFmtId="16" fontId="0" fillId="0" borderId="28" xfId="19" applyNumberFormat="1" applyFont="1" applyBorder="1" quotePrefix="1">
      <alignment/>
      <protection/>
    </xf>
    <xf numFmtId="0" fontId="4" fillId="0" borderId="44" xfId="19" applyFont="1" applyFill="1" applyBorder="1" applyAlignment="1">
      <alignment horizontal="left"/>
      <protection/>
    </xf>
    <xf numFmtId="0" fontId="4" fillId="0" borderId="29" xfId="19" applyFont="1" applyBorder="1">
      <alignment/>
      <protection/>
    </xf>
    <xf numFmtId="0" fontId="6" fillId="0" borderId="29" xfId="19" applyFont="1" applyBorder="1" applyProtection="1" quotePrefix="1">
      <alignment/>
      <protection locked="0"/>
    </xf>
    <xf numFmtId="0" fontId="4" fillId="0" borderId="29" xfId="19" applyFont="1" applyFill="1" applyBorder="1">
      <alignment/>
      <protection/>
    </xf>
    <xf numFmtId="0" fontId="5" fillId="0" borderId="29" xfId="19" applyFont="1" applyBorder="1">
      <alignment/>
      <protection/>
    </xf>
    <xf numFmtId="0" fontId="4" fillId="0" borderId="44" xfId="19" applyFont="1" applyFill="1" applyBorder="1" applyProtection="1" quotePrefix="1">
      <alignment/>
      <protection locked="0"/>
    </xf>
    <xf numFmtId="0" fontId="6" fillId="0" borderId="29" xfId="19" applyFont="1" applyBorder="1" applyAlignment="1" applyProtection="1">
      <alignment horizontal="center"/>
      <protection locked="0"/>
    </xf>
    <xf numFmtId="0" fontId="4" fillId="0" borderId="46" xfId="19" applyFont="1" applyFill="1" applyBorder="1" applyProtection="1" quotePrefix="1">
      <alignment/>
      <protection locked="0"/>
    </xf>
    <xf numFmtId="0" fontId="0" fillId="0" borderId="29" xfId="19" applyFont="1" applyBorder="1" quotePrefix="1">
      <alignment/>
      <protection/>
    </xf>
    <xf numFmtId="0" fontId="8" fillId="0" borderId="13" xfId="19" applyFont="1" applyBorder="1">
      <alignment/>
      <protection/>
    </xf>
    <xf numFmtId="0" fontId="5" fillId="0" borderId="31" xfId="19" applyFont="1" applyFill="1" applyBorder="1">
      <alignment/>
      <protection/>
    </xf>
    <xf numFmtId="0" fontId="5" fillId="0" borderId="29" xfId="19" applyFont="1" applyFill="1" applyBorder="1">
      <alignment/>
      <protection/>
    </xf>
    <xf numFmtId="0" fontId="6" fillId="0" borderId="29" xfId="19" applyFont="1" applyBorder="1" applyProtection="1">
      <alignment/>
      <protection locked="0"/>
    </xf>
    <xf numFmtId="0" fontId="4" fillId="0" borderId="44" xfId="19" applyFont="1" applyFill="1" applyBorder="1" applyAlignment="1" applyProtection="1" quotePrefix="1">
      <alignment horizontal="center"/>
      <protection locked="0"/>
    </xf>
    <xf numFmtId="0" fontId="4" fillId="0" borderId="46" xfId="19" applyFont="1" applyFill="1" applyBorder="1" applyAlignment="1" applyProtection="1" quotePrefix="1">
      <alignment horizontal="center"/>
      <protection locked="0"/>
    </xf>
    <xf numFmtId="16" fontId="0" fillId="0" borderId="32" xfId="19" applyNumberFormat="1" applyFont="1" applyBorder="1" quotePrefix="1">
      <alignment/>
      <protection/>
    </xf>
    <xf numFmtId="0" fontId="4" fillId="0" borderId="41" xfId="19" applyFont="1" applyFill="1" applyBorder="1" applyAlignment="1">
      <alignment horizontal="left"/>
      <protection/>
    </xf>
    <xf numFmtId="0" fontId="4" fillId="0" borderId="33" xfId="19" applyFont="1" applyBorder="1">
      <alignment/>
      <protection/>
    </xf>
    <xf numFmtId="0" fontId="6" fillId="0" borderId="33" xfId="19" applyFont="1" applyBorder="1" applyProtection="1" quotePrefix="1">
      <alignment/>
      <protection locked="0"/>
    </xf>
    <xf numFmtId="0" fontId="4" fillId="0" borderId="33" xfId="19" applyFont="1" applyFill="1" applyBorder="1">
      <alignment/>
      <protection/>
    </xf>
    <xf numFmtId="0" fontId="5" fillId="0" borderId="33" xfId="19" applyFont="1" applyBorder="1">
      <alignment/>
      <protection/>
    </xf>
    <xf numFmtId="0" fontId="4" fillId="0" borderId="41" xfId="19" applyFont="1" applyFill="1" applyBorder="1" applyProtection="1" quotePrefix="1">
      <alignment/>
      <protection locked="0"/>
    </xf>
    <xf numFmtId="0" fontId="6" fillId="0" borderId="33" xfId="19" applyFont="1" applyBorder="1" applyAlignment="1" applyProtection="1">
      <alignment horizontal="center"/>
      <protection locked="0"/>
    </xf>
    <xf numFmtId="0" fontId="4" fillId="0" borderId="42" xfId="19" applyFont="1" applyFill="1" applyBorder="1" applyProtection="1" quotePrefix="1">
      <alignment/>
      <protection locked="0"/>
    </xf>
    <xf numFmtId="0" fontId="0" fillId="0" borderId="33" xfId="19" applyFont="1" applyBorder="1" quotePrefix="1">
      <alignment/>
      <protection/>
    </xf>
    <xf numFmtId="0" fontId="8" fillId="0" borderId="22" xfId="19" applyFont="1" applyBorder="1">
      <alignment/>
      <protection/>
    </xf>
    <xf numFmtId="0" fontId="5" fillId="0" borderId="35" xfId="19" applyFont="1" applyFill="1" applyBorder="1">
      <alignment/>
      <protection/>
    </xf>
    <xf numFmtId="0" fontId="5" fillId="0" borderId="33" xfId="19" applyFont="1" applyFill="1" applyBorder="1">
      <alignment/>
      <protection/>
    </xf>
    <xf numFmtId="0" fontId="6" fillId="0" borderId="33" xfId="19" applyFont="1" applyBorder="1" applyProtection="1">
      <alignment/>
      <protection locked="0"/>
    </xf>
    <xf numFmtId="0" fontId="4" fillId="0" borderId="41" xfId="19" applyFont="1" applyFill="1" applyBorder="1" applyAlignment="1" applyProtection="1" quotePrefix="1">
      <alignment horizontal="center"/>
      <protection locked="0"/>
    </xf>
    <xf numFmtId="0" fontId="4" fillId="0" borderId="42" xfId="19" applyFont="1" applyFill="1" applyBorder="1" applyAlignment="1" applyProtection="1" quotePrefix="1">
      <alignment horizontal="center"/>
      <protection locked="0"/>
    </xf>
    <xf numFmtId="16" fontId="5" fillId="0" borderId="8" xfId="19" applyNumberFormat="1" applyFont="1" applyBorder="1" quotePrefix="1">
      <alignment/>
      <protection/>
    </xf>
    <xf numFmtId="0" fontId="5" fillId="0" borderId="8" xfId="19" applyFont="1" applyBorder="1">
      <alignment/>
      <protection/>
    </xf>
    <xf numFmtId="0" fontId="3" fillId="0" borderId="0" xfId="19" applyFont="1" applyBorder="1">
      <alignment/>
      <protection/>
    </xf>
    <xf numFmtId="0" fontId="0" fillId="0" borderId="1" xfId="19" applyFont="1" applyBorder="1" quotePrefix="1">
      <alignment/>
      <protection/>
    </xf>
    <xf numFmtId="0" fontId="4" fillId="0" borderId="4" xfId="19" applyFont="1" applyFill="1" applyBorder="1" applyAlignment="1">
      <alignment horizontal="left"/>
      <protection/>
    </xf>
    <xf numFmtId="0" fontId="0" fillId="0" borderId="11" xfId="19" applyFont="1" applyBorder="1" quotePrefix="1">
      <alignment/>
      <protection/>
    </xf>
    <xf numFmtId="0" fontId="4" fillId="0" borderId="13" xfId="19" applyFont="1" applyFill="1" applyBorder="1" applyAlignment="1">
      <alignment horizontal="left"/>
      <protection/>
    </xf>
    <xf numFmtId="0" fontId="5" fillId="0" borderId="13" xfId="19" applyFont="1" applyBorder="1">
      <alignment/>
      <protection/>
    </xf>
    <xf numFmtId="0" fontId="6" fillId="0" borderId="13" xfId="19" applyFont="1" applyBorder="1" applyProtection="1">
      <alignment/>
      <protection locked="0"/>
    </xf>
    <xf numFmtId="0" fontId="4" fillId="0" borderId="13" xfId="19" applyFont="1" applyFill="1" applyBorder="1">
      <alignment/>
      <protection/>
    </xf>
    <xf numFmtId="0" fontId="4" fillId="0" borderId="12" xfId="19" applyFont="1" applyFill="1" applyBorder="1" applyAlignment="1" applyProtection="1" quotePrefix="1">
      <alignment horizontal="center"/>
      <protection locked="0"/>
    </xf>
    <xf numFmtId="0" fontId="6" fillId="0" borderId="13" xfId="19" applyFont="1" applyBorder="1" applyAlignment="1" applyProtection="1">
      <alignment horizontal="center"/>
      <protection locked="0"/>
    </xf>
    <xf numFmtId="0" fontId="4" fillId="0" borderId="47" xfId="19" applyFont="1" applyFill="1" applyBorder="1" applyAlignment="1" applyProtection="1" quotePrefix="1">
      <alignment horizontal="center"/>
      <protection locked="0"/>
    </xf>
    <xf numFmtId="0" fontId="0" fillId="0" borderId="43" xfId="19" applyFont="1" applyBorder="1" quotePrefix="1">
      <alignment/>
      <protection/>
    </xf>
    <xf numFmtId="0" fontId="4" fillId="0" borderId="22" xfId="19" applyFont="1" applyFill="1" applyBorder="1" applyAlignment="1">
      <alignment horizontal="left"/>
      <protection/>
    </xf>
    <xf numFmtId="0" fontId="4" fillId="0" borderId="22" xfId="19" applyFont="1" applyFill="1" applyBorder="1">
      <alignment/>
      <protection/>
    </xf>
    <xf numFmtId="0" fontId="4" fillId="0" borderId="21" xfId="19" applyFont="1" applyFill="1" applyBorder="1" applyAlignment="1" applyProtection="1" quotePrefix="1">
      <alignment horizontal="center"/>
      <protection locked="0"/>
    </xf>
    <xf numFmtId="0" fontId="4" fillId="0" borderId="48" xfId="19" applyFont="1" applyFill="1" applyBorder="1" applyAlignment="1" applyProtection="1" quotePrefix="1">
      <alignment horizontal="center"/>
      <protection locked="0"/>
    </xf>
    <xf numFmtId="16" fontId="5" fillId="0" borderId="0" xfId="19" applyNumberFormat="1" applyFont="1" applyBorder="1" quotePrefix="1">
      <alignment/>
      <protection/>
    </xf>
    <xf numFmtId="0" fontId="4" fillId="0" borderId="8" xfId="19" applyFont="1" applyBorder="1">
      <alignment/>
      <protection/>
    </xf>
    <xf numFmtId="0" fontId="4" fillId="0" borderId="3" xfId="19" applyFont="1" applyFill="1" applyBorder="1">
      <alignment/>
      <protection/>
    </xf>
    <xf numFmtId="16" fontId="0" fillId="0" borderId="11" xfId="19" applyNumberFormat="1" applyFont="1" applyBorder="1" quotePrefix="1">
      <alignment/>
      <protection/>
    </xf>
    <xf numFmtId="0" fontId="4" fillId="0" borderId="12" xfId="19" applyFont="1" applyFill="1" applyBorder="1">
      <alignment/>
      <protection/>
    </xf>
    <xf numFmtId="0" fontId="4" fillId="0" borderId="13" xfId="19" applyFont="1" applyBorder="1">
      <alignment/>
      <protection/>
    </xf>
    <xf numFmtId="0" fontId="6" fillId="0" borderId="13" xfId="19" applyFont="1" applyBorder="1" applyProtection="1" quotePrefix="1">
      <alignment/>
      <protection locked="0"/>
    </xf>
    <xf numFmtId="0" fontId="4" fillId="0" borderId="12" xfId="19" applyFont="1" applyFill="1" applyBorder="1" applyProtection="1" quotePrefix="1">
      <alignment/>
      <protection locked="0"/>
    </xf>
    <xf numFmtId="0" fontId="4" fillId="0" borderId="47" xfId="19" applyFont="1" applyFill="1" applyBorder="1" applyProtection="1" quotePrefix="1">
      <alignment/>
      <protection locked="0"/>
    </xf>
    <xf numFmtId="0" fontId="4" fillId="0" borderId="41" xfId="19" applyFont="1" applyFill="1" applyBorder="1">
      <alignment/>
      <protection/>
    </xf>
    <xf numFmtId="0" fontId="4" fillId="0" borderId="0" xfId="19" applyFont="1" applyBorder="1">
      <alignment/>
      <protection/>
    </xf>
    <xf numFmtId="0" fontId="4" fillId="0" borderId="5" xfId="19" applyFont="1" applyFill="1" applyBorder="1" applyProtection="1" quotePrefix="1">
      <alignment/>
      <protection locked="0"/>
    </xf>
    <xf numFmtId="0" fontId="4" fillId="0" borderId="31" xfId="19" applyFont="1" applyFill="1" applyBorder="1" applyProtection="1" quotePrefix="1">
      <alignment/>
      <protection locked="0"/>
    </xf>
    <xf numFmtId="0" fontId="4" fillId="0" borderId="12" xfId="19" applyFont="1" applyFill="1" applyBorder="1" applyAlignment="1">
      <alignment horizontal="left"/>
      <protection/>
    </xf>
    <xf numFmtId="0" fontId="4" fillId="0" borderId="35" xfId="19" applyFont="1" applyFill="1" applyBorder="1" applyProtection="1" quotePrefix="1">
      <alignment/>
      <protection locked="0"/>
    </xf>
    <xf numFmtId="16" fontId="0" fillId="0" borderId="43" xfId="19" applyNumberFormat="1" applyFont="1" applyBorder="1" quotePrefix="1">
      <alignment/>
      <protection/>
    </xf>
    <xf numFmtId="0" fontId="4" fillId="0" borderId="21" xfId="19" applyFont="1" applyFill="1" applyBorder="1" applyAlignment="1">
      <alignment horizontal="left"/>
      <protection/>
    </xf>
    <xf numFmtId="0" fontId="4" fillId="0" borderId="21" xfId="19" applyFont="1" applyFill="1" applyBorder="1" applyProtection="1" quotePrefix="1">
      <alignment/>
      <protection locked="0"/>
    </xf>
    <xf numFmtId="0" fontId="4" fillId="0" borderId="48" xfId="19" applyFont="1" applyFill="1" applyBorder="1" applyProtection="1" quotePrefix="1">
      <alignment/>
      <protection locked="0"/>
    </xf>
    <xf numFmtId="0" fontId="4" fillId="0" borderId="0" xfId="19" applyFont="1" applyFill="1" applyBorder="1">
      <alignment/>
      <protection/>
    </xf>
    <xf numFmtId="0" fontId="5" fillId="0" borderId="0" xfId="19" applyFont="1" applyFill="1" applyBorder="1">
      <alignment/>
      <protection/>
    </xf>
    <xf numFmtId="0" fontId="10" fillId="0" borderId="0" xfId="19" applyFont="1">
      <alignment/>
      <protection/>
    </xf>
    <xf numFmtId="0" fontId="2" fillId="0" borderId="0" xfId="19" applyFont="1">
      <alignment/>
      <protection/>
    </xf>
    <xf numFmtId="0" fontId="5" fillId="0" borderId="64" xfId="19" applyFont="1" applyBorder="1" applyAlignment="1">
      <alignment horizontal="center"/>
      <protection/>
    </xf>
    <xf numFmtId="0" fontId="1" fillId="0" borderId="24" xfId="19" applyBorder="1">
      <alignment/>
      <protection/>
    </xf>
    <xf numFmtId="0" fontId="1" fillId="0" borderId="25" xfId="19" applyBorder="1">
      <alignment/>
      <protection/>
    </xf>
    <xf numFmtId="0" fontId="1" fillId="0" borderId="25" xfId="19" applyFont="1" applyBorder="1">
      <alignment/>
      <protection/>
    </xf>
    <xf numFmtId="0" fontId="1" fillId="0" borderId="27" xfId="19" applyBorder="1">
      <alignment/>
      <protection/>
    </xf>
    <xf numFmtId="0" fontId="9" fillId="0" borderId="24" xfId="19" applyFont="1" applyBorder="1">
      <alignment/>
      <protection/>
    </xf>
    <xf numFmtId="0" fontId="3" fillId="0" borderId="57" xfId="19" applyFont="1" applyBorder="1" applyAlignment="1" quotePrefix="1">
      <alignment horizontal="left"/>
      <protection/>
    </xf>
    <xf numFmtId="0" fontId="4" fillId="0" borderId="45" xfId="19" applyFont="1" applyBorder="1" applyAlignment="1">
      <alignment horizontal="center"/>
      <protection/>
    </xf>
    <xf numFmtId="0" fontId="5" fillId="0" borderId="36" xfId="19" applyFont="1" applyBorder="1" applyAlignment="1" applyProtection="1">
      <alignment horizontal="left"/>
      <protection locked="0"/>
    </xf>
    <xf numFmtId="0" fontId="1" fillId="0" borderId="24" xfId="19" applyBorder="1" applyAlignment="1">
      <alignment horizontal="left"/>
      <protection/>
    </xf>
    <xf numFmtId="0" fontId="1" fillId="0" borderId="25" xfId="19" applyBorder="1" applyAlignment="1">
      <alignment horizontal="left"/>
      <protection/>
    </xf>
    <xf numFmtId="0" fontId="1" fillId="0" borderId="25" xfId="19" applyBorder="1" applyAlignment="1">
      <alignment horizontal="centerContinuous"/>
      <protection/>
    </xf>
    <xf numFmtId="0" fontId="1" fillId="0" borderId="27" xfId="19" applyBorder="1" applyAlignment="1">
      <alignment horizontal="centerContinuous"/>
      <protection/>
    </xf>
    <xf numFmtId="0" fontId="1" fillId="0" borderId="20" xfId="19" applyBorder="1" applyAlignment="1">
      <alignment horizontal="centerContinuous"/>
      <protection/>
    </xf>
    <xf numFmtId="0" fontId="1" fillId="0" borderId="22" xfId="19" applyBorder="1" applyAlignment="1">
      <alignment horizontal="centerContinuous"/>
      <protection/>
    </xf>
    <xf numFmtId="0" fontId="1" fillId="0" borderId="22" xfId="19" applyBorder="1">
      <alignment/>
      <protection/>
    </xf>
    <xf numFmtId="0" fontId="1" fillId="0" borderId="48" xfId="19" applyBorder="1">
      <alignment/>
      <protection/>
    </xf>
    <xf numFmtId="0" fontId="6" fillId="0" borderId="23" xfId="19" applyFont="1" applyBorder="1" applyProtection="1">
      <alignment/>
      <protection locked="0"/>
    </xf>
    <xf numFmtId="0" fontId="6" fillId="0" borderId="57" xfId="19" applyFont="1" applyBorder="1" applyAlignment="1" applyProtection="1" quotePrefix="1">
      <alignment horizontal="center"/>
      <protection locked="0"/>
    </xf>
    <xf numFmtId="0" fontId="6" fillId="0" borderId="58" xfId="19" applyFont="1" applyBorder="1" applyAlignment="1" applyProtection="1" quotePrefix="1">
      <alignment horizontal="center"/>
      <protection locked="0"/>
    </xf>
    <xf numFmtId="0" fontId="5" fillId="0" borderId="36" xfId="19" applyFont="1" applyBorder="1" applyAlignment="1" applyProtection="1">
      <alignment horizontal="left" wrapText="1"/>
      <protection locked="0"/>
    </xf>
    <xf numFmtId="0" fontId="5" fillId="0" borderId="24" xfId="19" applyFont="1" applyBorder="1" applyAlignment="1" applyProtection="1">
      <alignment horizontal="left"/>
      <protection locked="0"/>
    </xf>
    <xf numFmtId="0" fontId="6" fillId="0" borderId="24" xfId="19" applyFont="1" applyBorder="1" applyAlignment="1" applyProtection="1" quotePrefix="1">
      <alignment horizontal="center"/>
      <protection locked="0"/>
    </xf>
    <xf numFmtId="0" fontId="6" fillId="0" borderId="25" xfId="19" applyFont="1" applyBorder="1" applyProtection="1">
      <alignment/>
      <protection locked="0"/>
    </xf>
    <xf numFmtId="0" fontId="6" fillId="0" borderId="65" xfId="19" applyFont="1" applyBorder="1" applyAlignment="1" applyProtection="1" quotePrefix="1">
      <alignment horizontal="center"/>
      <protection locked="0"/>
    </xf>
    <xf numFmtId="0" fontId="6" fillId="0" borderId="26" xfId="19" applyFont="1" applyBorder="1" applyAlignment="1" applyProtection="1" quotePrefix="1">
      <alignment horizontal="center"/>
      <protection locked="0"/>
    </xf>
    <xf numFmtId="0" fontId="3" fillId="0" borderId="24" xfId="19" applyFont="1" applyFill="1" applyBorder="1" applyAlignment="1">
      <alignment horizontal="center"/>
      <protection/>
    </xf>
    <xf numFmtId="0" fontId="3" fillId="0" borderId="25" xfId="19" applyFont="1" applyFill="1" applyBorder="1" applyAlignment="1">
      <alignment horizontal="center"/>
      <protection/>
    </xf>
    <xf numFmtId="0" fontId="3" fillId="0" borderId="27" xfId="19" applyFont="1" applyFill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 applyProtection="1" quotePrefix="1">
      <alignment horizontal="center"/>
      <protection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Border="1" applyAlignment="1" applyProtection="1" quotePrefix="1">
      <alignment horizontal="center"/>
      <protection/>
    </xf>
    <xf numFmtId="0" fontId="13" fillId="0" borderId="0" xfId="0" applyFont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0" fillId="0" borderId="0" xfId="0" applyFill="1" applyBorder="1" applyAlignment="1">
      <alignment/>
    </xf>
    <xf numFmtId="0" fontId="2" fillId="2" borderId="0" xfId="0" applyFont="1" applyFill="1" applyBorder="1" applyAlignment="1" applyProtection="1">
      <alignment horizontal="left"/>
      <protection/>
    </xf>
    <xf numFmtId="0" fontId="0" fillId="0" borderId="0" xfId="0" applyBorder="1" applyAlignment="1" quotePrefix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 quotePrefix="1">
      <alignment/>
    </xf>
    <xf numFmtId="0" fontId="0" fillId="0" borderId="0" xfId="0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0" fillId="0" borderId="4" xfId="0" applyBorder="1" applyAlignment="1">
      <alignment/>
    </xf>
    <xf numFmtId="0" fontId="5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5" fillId="2" borderId="8" xfId="0" applyFont="1" applyFill="1" applyBorder="1" applyAlignment="1" applyProtection="1">
      <alignment/>
      <protection locked="0"/>
    </xf>
    <xf numFmtId="0" fontId="0" fillId="0" borderId="8" xfId="0" applyBorder="1" applyAlignment="1">
      <alignment/>
    </xf>
    <xf numFmtId="0" fontId="3" fillId="0" borderId="8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14" fillId="2" borderId="7" xfId="0" applyFont="1" applyFill="1" applyBorder="1" applyAlignment="1" applyProtection="1">
      <alignment horizontal="center"/>
      <protection/>
    </xf>
    <xf numFmtId="0" fontId="14" fillId="2" borderId="8" xfId="0" applyFont="1" applyFill="1" applyBorder="1" applyAlignment="1" applyProtection="1">
      <alignment horizontal="center"/>
      <protection/>
    </xf>
    <xf numFmtId="0" fontId="14" fillId="2" borderId="9" xfId="0" applyFont="1" applyFill="1" applyBorder="1" applyAlignment="1" applyProtection="1">
      <alignment horizontal="center"/>
      <protection/>
    </xf>
    <xf numFmtId="0" fontId="15" fillId="0" borderId="7" xfId="0" applyFont="1" applyBorder="1" applyAlignment="1" applyProtection="1">
      <alignment horizontal="center"/>
      <protection/>
    </xf>
    <xf numFmtId="0" fontId="14" fillId="0" borderId="8" xfId="0" applyFont="1" applyBorder="1" applyAlignment="1" applyProtection="1">
      <alignment horizontal="center"/>
      <protection/>
    </xf>
    <xf numFmtId="0" fontId="15" fillId="0" borderId="9" xfId="0" applyFont="1" applyBorder="1" applyAlignment="1" applyProtection="1">
      <alignment horizontal="center"/>
      <protection/>
    </xf>
    <xf numFmtId="0" fontId="15" fillId="0" borderId="8" xfId="0" applyFont="1" applyBorder="1" applyAlignment="1" applyProtection="1">
      <alignment horizontal="center"/>
      <protection/>
    </xf>
    <xf numFmtId="0" fontId="16" fillId="0" borderId="8" xfId="0" applyFont="1" applyBorder="1" applyAlignment="1">
      <alignment horizontal="center"/>
    </xf>
    <xf numFmtId="0" fontId="14" fillId="0" borderId="39" xfId="0" applyFont="1" applyBorder="1" applyAlignment="1" applyProtection="1">
      <alignment horizontal="center"/>
      <protection/>
    </xf>
    <xf numFmtId="0" fontId="14" fillId="0" borderId="8" xfId="0" applyFont="1" applyBorder="1" applyAlignment="1" applyProtection="1">
      <alignment horizontal="center"/>
      <protection/>
    </xf>
    <xf numFmtId="0" fontId="14" fillId="0" borderId="9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0" fillId="2" borderId="13" xfId="0" applyFill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14" fillId="2" borderId="13" xfId="0" applyFont="1" applyFill="1" applyBorder="1" applyAlignment="1" applyProtection="1">
      <alignment horizontal="center"/>
      <protection/>
    </xf>
    <xf numFmtId="0" fontId="14" fillId="2" borderId="15" xfId="0" applyFont="1" applyFill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center"/>
      <protection/>
    </xf>
    <xf numFmtId="0" fontId="19" fillId="0" borderId="13" xfId="0" applyFont="1" applyBorder="1" applyAlignment="1">
      <alignment horizontal="center"/>
    </xf>
    <xf numFmtId="0" fontId="14" fillId="0" borderId="37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15" fillId="0" borderId="8" xfId="0" applyFont="1" applyBorder="1" applyAlignment="1" applyProtection="1">
      <alignment/>
      <protection/>
    </xf>
    <xf numFmtId="0" fontId="15" fillId="0" borderId="9" xfId="0" applyFont="1" applyBorder="1" applyAlignment="1" applyProtection="1">
      <alignment/>
      <protection/>
    </xf>
    <xf numFmtId="0" fontId="15" fillId="2" borderId="8" xfId="0" applyFont="1" applyFill="1" applyBorder="1" applyAlignment="1" applyProtection="1">
      <alignment/>
      <protection/>
    </xf>
    <xf numFmtId="0" fontId="14" fillId="2" borderId="8" xfId="0" applyFont="1" applyFill="1" applyBorder="1" applyAlignment="1" applyProtection="1">
      <alignment/>
      <protection/>
    </xf>
    <xf numFmtId="0" fontId="15" fillId="2" borderId="9" xfId="0" applyFont="1" applyFill="1" applyBorder="1" applyAlignment="1" applyProtection="1">
      <alignment/>
      <protection/>
    </xf>
    <xf numFmtId="0" fontId="15" fillId="2" borderId="12" xfId="0" applyFont="1" applyFill="1" applyBorder="1" applyAlignment="1" applyProtection="1">
      <alignment/>
      <protection/>
    </xf>
    <xf numFmtId="0" fontId="14" fillId="2" borderId="13" xfId="0" applyFont="1" applyFill="1" applyBorder="1" applyAlignment="1" applyProtection="1">
      <alignment/>
      <protection/>
    </xf>
    <xf numFmtId="0" fontId="15" fillId="2" borderId="15" xfId="0" applyFont="1" applyFill="1" applyBorder="1" applyAlignment="1" applyProtection="1">
      <alignment/>
      <protection/>
    </xf>
    <xf numFmtId="0" fontId="15" fillId="2" borderId="9" xfId="0" applyFont="1" applyFill="1" applyBorder="1" applyAlignment="1" applyProtection="1">
      <alignment horizontal="center"/>
      <protection/>
    </xf>
    <xf numFmtId="0" fontId="15" fillId="2" borderId="15" xfId="0" applyFont="1" applyFill="1" applyBorder="1" applyAlignment="1" applyProtection="1">
      <alignment horizontal="center"/>
      <protection/>
    </xf>
    <xf numFmtId="0" fontId="15" fillId="2" borderId="7" xfId="0" applyFont="1" applyFill="1" applyBorder="1" applyAlignment="1" applyProtection="1">
      <alignment horizontal="center"/>
      <protection/>
    </xf>
    <xf numFmtId="0" fontId="14" fillId="0" borderId="8" xfId="0" applyFont="1" applyFill="1" applyBorder="1" applyAlignment="1" applyProtection="1">
      <alignment horizontal="center"/>
      <protection/>
    </xf>
    <xf numFmtId="0" fontId="15" fillId="2" borderId="12" xfId="0" applyFont="1" applyFill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13" fillId="0" borderId="16" xfId="0" applyFont="1" applyBorder="1" applyAlignment="1">
      <alignment horizontal="center"/>
    </xf>
    <xf numFmtId="0" fontId="5" fillId="2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14" fillId="0" borderId="0" xfId="0" applyFont="1" applyBorder="1" applyAlignment="1" applyProtection="1">
      <alignment horizontal="center"/>
      <protection/>
    </xf>
    <xf numFmtId="0" fontId="20" fillId="0" borderId="18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0" fillId="2" borderId="19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15" fillId="0" borderId="19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4" fillId="0" borderId="66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13" fillId="0" borderId="11" xfId="0" applyFont="1" applyBorder="1" applyAlignment="1">
      <alignment horizontal="center"/>
    </xf>
    <xf numFmtId="0" fontId="0" fillId="0" borderId="13" xfId="0" applyFill="1" applyBorder="1" applyAlignment="1" applyProtection="1">
      <alignment/>
      <protection locked="0"/>
    </xf>
    <xf numFmtId="0" fontId="20" fillId="2" borderId="13" xfId="0" applyFont="1" applyFill="1" applyBorder="1" applyAlignment="1">
      <alignment/>
    </xf>
    <xf numFmtId="0" fontId="20" fillId="2" borderId="15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3" fillId="0" borderId="13" xfId="0" applyFont="1" applyBorder="1" applyAlignment="1" applyProtection="1">
      <alignment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/>
      <protection locked="0"/>
    </xf>
    <xf numFmtId="0" fontId="20" fillId="0" borderId="8" xfId="0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7" xfId="0" applyFont="1" applyFill="1" applyBorder="1" applyAlignment="1">
      <alignment/>
    </xf>
    <xf numFmtId="0" fontId="20" fillId="0" borderId="9" xfId="0" applyFont="1" applyFill="1" applyBorder="1" applyAlignment="1">
      <alignment/>
    </xf>
    <xf numFmtId="0" fontId="20" fillId="2" borderId="8" xfId="0" applyFont="1" applyFill="1" applyBorder="1" applyAlignment="1">
      <alignment/>
    </xf>
    <xf numFmtId="0" fontId="20" fillId="2" borderId="9" xfId="0" applyFont="1" applyFill="1" applyBorder="1" applyAlignment="1">
      <alignment/>
    </xf>
    <xf numFmtId="0" fontId="20" fillId="0" borderId="8" xfId="0" applyFont="1" applyFill="1" applyBorder="1" applyAlignment="1">
      <alignment/>
    </xf>
    <xf numFmtId="0" fontId="16" fillId="0" borderId="8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5" xfId="0" applyFill="1" applyBorder="1" applyAlignment="1" applyProtection="1">
      <alignment/>
      <protection locked="0"/>
    </xf>
    <xf numFmtId="0" fontId="20" fillId="2" borderId="12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13" fillId="0" borderId="12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 horizontal="center"/>
      <protection/>
    </xf>
    <xf numFmtId="0" fontId="15" fillId="2" borderId="19" xfId="0" applyFont="1" applyFill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/>
      <protection/>
    </xf>
    <xf numFmtId="0" fontId="0" fillId="2" borderId="22" xfId="0" applyFill="1" applyBorder="1" applyAlignment="1">
      <alignment/>
    </xf>
    <xf numFmtId="0" fontId="3" fillId="0" borderId="22" xfId="0" applyFont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 locked="0"/>
    </xf>
    <xf numFmtId="0" fontId="17" fillId="0" borderId="21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/>
      <protection/>
    </xf>
    <xf numFmtId="0" fontId="17" fillId="0" borderId="6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5" fillId="2" borderId="21" xfId="0" applyFont="1" applyFill="1" applyBorder="1" applyAlignment="1" applyProtection="1">
      <alignment horizontal="center"/>
      <protection/>
    </xf>
    <xf numFmtId="0" fontId="14" fillId="2" borderId="22" xfId="0" applyFont="1" applyFill="1" applyBorder="1" applyAlignment="1" applyProtection="1">
      <alignment horizontal="center"/>
      <protection/>
    </xf>
    <xf numFmtId="0" fontId="15" fillId="0" borderId="20" xfId="0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center"/>
      <protection/>
    </xf>
    <xf numFmtId="0" fontId="15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3" fillId="0" borderId="13" xfId="0" applyFont="1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3" fillId="0" borderId="23" xfId="0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13" fillId="0" borderId="57" xfId="0" applyFont="1" applyBorder="1" applyAlignment="1" applyProtection="1">
      <alignment/>
      <protection/>
    </xf>
    <xf numFmtId="0" fontId="13" fillId="0" borderId="23" xfId="0" applyFont="1" applyBorder="1" applyAlignment="1" applyProtection="1">
      <alignment/>
      <protection/>
    </xf>
    <xf numFmtId="0" fontId="13" fillId="0" borderId="45" xfId="0" applyFont="1" applyBorder="1" applyAlignment="1" applyProtection="1">
      <alignment/>
      <protection/>
    </xf>
    <xf numFmtId="0" fontId="0" fillId="0" borderId="52" xfId="0" applyBorder="1" applyAlignment="1">
      <alignment/>
    </xf>
    <xf numFmtId="0" fontId="0" fillId="0" borderId="60" xfId="0" applyBorder="1" applyAlignment="1">
      <alignment/>
    </xf>
    <xf numFmtId="0" fontId="13" fillId="0" borderId="4" xfId="0" applyFont="1" applyBorder="1" applyAlignment="1">
      <alignment/>
    </xf>
    <xf numFmtId="0" fontId="0" fillId="0" borderId="38" xfId="0" applyBorder="1" applyAlignment="1">
      <alignment/>
    </xf>
    <xf numFmtId="0" fontId="0" fillId="0" borderId="18" xfId="0" applyFont="1" applyBorder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 quotePrefix="1">
      <alignment horizontal="center"/>
      <protection/>
    </xf>
    <xf numFmtId="0" fontId="13" fillId="0" borderId="31" xfId="0" applyFont="1" applyFill="1" applyBorder="1" applyAlignment="1" applyProtection="1">
      <alignment/>
      <protection/>
    </xf>
    <xf numFmtId="0" fontId="4" fillId="0" borderId="8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31" xfId="0" applyFont="1" applyBorder="1" applyAlignment="1">
      <alignment/>
    </xf>
    <xf numFmtId="0" fontId="4" fillId="2" borderId="29" xfId="0" applyFont="1" applyFill="1" applyBorder="1" applyAlignment="1" applyProtection="1">
      <alignment/>
      <protection locked="0"/>
    </xf>
    <xf numFmtId="0" fontId="13" fillId="0" borderId="29" xfId="0" applyFont="1" applyBorder="1" applyAlignment="1">
      <alignment horizontal="center"/>
    </xf>
    <xf numFmtId="0" fontId="4" fillId="2" borderId="46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36" xfId="0" applyFont="1" applyBorder="1" applyAlignment="1" applyProtection="1">
      <alignment/>
      <protection/>
    </xf>
    <xf numFmtId="0" fontId="13" fillId="0" borderId="4" xfId="0" applyFont="1" applyBorder="1" applyAlignment="1" applyProtection="1">
      <alignment/>
      <protection/>
    </xf>
    <xf numFmtId="0" fontId="0" fillId="0" borderId="4" xfId="0" applyFont="1" applyBorder="1" applyAlignment="1" applyProtection="1" quotePrefix="1">
      <alignment horizontal="center"/>
      <protection/>
    </xf>
    <xf numFmtId="0" fontId="13" fillId="0" borderId="5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 quotePrefix="1">
      <alignment horizontal="center"/>
      <protection/>
    </xf>
    <xf numFmtId="0" fontId="4" fillId="0" borderId="4" xfId="0" applyFont="1" applyBorder="1" applyAlignment="1">
      <alignment/>
    </xf>
    <xf numFmtId="1" fontId="4" fillId="0" borderId="4" xfId="0" applyNumberFormat="1" applyFont="1" applyBorder="1" applyAlignment="1" applyProtection="1" quotePrefix="1">
      <alignment/>
      <protection/>
    </xf>
    <xf numFmtId="0" fontId="6" fillId="0" borderId="4" xfId="0" applyFont="1" applyBorder="1" applyAlignment="1">
      <alignment horizontal="center"/>
    </xf>
    <xf numFmtId="0" fontId="4" fillId="2" borderId="57" xfId="0" applyFont="1" applyFill="1" applyBorder="1" applyAlignment="1" applyProtection="1">
      <alignment horizontal="center"/>
      <protection/>
    </xf>
    <xf numFmtId="0" fontId="4" fillId="2" borderId="38" xfId="0" applyFont="1" applyFill="1" applyBorder="1" applyAlignment="1">
      <alignment horizontal="center"/>
    </xf>
    <xf numFmtId="0" fontId="4" fillId="0" borderId="18" xfId="0" applyFont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 quotePrefix="1">
      <alignment horizontal="center"/>
      <protection/>
    </xf>
    <xf numFmtId="0" fontId="6" fillId="0" borderId="31" xfId="0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6" fillId="0" borderId="13" xfId="0" applyFont="1" applyFill="1" applyBorder="1" applyAlignment="1" applyProtection="1" quotePrefix="1">
      <alignment horizontal="center"/>
      <protection/>
    </xf>
    <xf numFmtId="0" fontId="13" fillId="0" borderId="15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 quotePrefix="1">
      <alignment horizontal="center"/>
      <protection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 applyProtection="1" quotePrefix="1">
      <alignment/>
      <protection/>
    </xf>
    <xf numFmtId="0" fontId="6" fillId="0" borderId="8" xfId="0" applyFont="1" applyBorder="1" applyAlignment="1">
      <alignment horizontal="center"/>
    </xf>
    <xf numFmtId="0" fontId="4" fillId="2" borderId="7" xfId="0" applyFont="1" applyFill="1" applyBorder="1" applyAlignment="1" applyProtection="1">
      <alignment horizontal="center"/>
      <protection/>
    </xf>
    <xf numFmtId="0" fontId="4" fillId="2" borderId="40" xfId="0" applyFont="1" applyFill="1" applyBorder="1" applyAlignment="1">
      <alignment horizontal="center"/>
    </xf>
    <xf numFmtId="0" fontId="4" fillId="0" borderId="13" xfId="0" applyFont="1" applyBorder="1" applyAlignment="1" applyProtection="1">
      <alignment horizontal="left"/>
      <protection/>
    </xf>
    <xf numFmtId="0" fontId="4" fillId="2" borderId="8" xfId="0" applyFont="1" applyFill="1" applyBorder="1" applyAlignment="1" applyProtection="1">
      <alignment/>
      <protection locked="0"/>
    </xf>
    <xf numFmtId="0" fontId="13" fillId="0" borderId="8" xfId="0" applyFont="1" applyBorder="1" applyAlignment="1">
      <alignment horizontal="center"/>
    </xf>
    <xf numFmtId="0" fontId="4" fillId="2" borderId="40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 quotePrefix="1">
      <alignment horizontal="center"/>
      <protection/>
    </xf>
    <xf numFmtId="0" fontId="4" fillId="2" borderId="44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 quotePrefix="1">
      <alignment horizontal="center"/>
      <protection/>
    </xf>
    <xf numFmtId="0" fontId="13" fillId="0" borderId="61" xfId="0" applyFont="1" applyFill="1" applyBorder="1" applyAlignment="1" applyProtection="1">
      <alignment/>
      <protection/>
    </xf>
    <xf numFmtId="0" fontId="4" fillId="0" borderId="22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35" xfId="0" applyFont="1" applyBorder="1" applyAlignment="1">
      <alignment/>
    </xf>
    <xf numFmtId="0" fontId="4" fillId="2" borderId="33" xfId="0" applyFont="1" applyFill="1" applyBorder="1" applyAlignment="1" applyProtection="1">
      <alignment/>
      <protection locked="0"/>
    </xf>
    <xf numFmtId="0" fontId="13" fillId="0" borderId="33" xfId="0" applyFont="1" applyBorder="1" applyAlignment="1">
      <alignment horizontal="center"/>
    </xf>
    <xf numFmtId="0" fontId="4" fillId="2" borderId="42" xfId="0" applyFont="1" applyFill="1" applyBorder="1" applyAlignment="1" applyProtection="1">
      <alignment/>
      <protection locked="0"/>
    </xf>
    <xf numFmtId="0" fontId="4" fillId="0" borderId="20" xfId="0" applyFont="1" applyBorder="1" applyAlignment="1">
      <alignment/>
    </xf>
    <xf numFmtId="0" fontId="13" fillId="0" borderId="22" xfId="0" applyFont="1" applyBorder="1" applyAlignment="1">
      <alignment/>
    </xf>
    <xf numFmtId="0" fontId="0" fillId="0" borderId="22" xfId="0" applyFont="1" applyBorder="1" applyAlignment="1" applyProtection="1" quotePrefix="1">
      <alignment horizontal="center"/>
      <protection/>
    </xf>
    <xf numFmtId="0" fontId="13" fillId="0" borderId="6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 applyProtection="1" quotePrefix="1">
      <alignment horizontal="center"/>
      <protection/>
    </xf>
    <xf numFmtId="0" fontId="6" fillId="0" borderId="33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 quotePrefix="1">
      <alignment horizontal="center"/>
      <protection/>
    </xf>
    <xf numFmtId="0" fontId="4" fillId="0" borderId="23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4" fillId="0" borderId="23" xfId="0" applyFont="1" applyFill="1" applyBorder="1" applyAlignment="1" applyProtection="1">
      <alignment/>
      <protection locked="0"/>
    </xf>
    <xf numFmtId="0" fontId="13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22" xfId="0" applyFont="1" applyBorder="1" applyAlignment="1">
      <alignment/>
    </xf>
    <xf numFmtId="0" fontId="13" fillId="0" borderId="36" xfId="0" applyFont="1" applyBorder="1" applyAlignment="1" applyProtection="1">
      <alignment/>
      <protection/>
    </xf>
    <xf numFmtId="0" fontId="13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 quotePrefix="1">
      <alignment horizontal="center"/>
      <protection/>
    </xf>
    <xf numFmtId="0" fontId="13" fillId="0" borderId="15" xfId="0" applyFont="1" applyFill="1" applyBorder="1" applyAlignment="1" applyProtection="1">
      <alignment/>
      <protection/>
    </xf>
    <xf numFmtId="0" fontId="6" fillId="0" borderId="13" xfId="0" applyFont="1" applyBorder="1" applyAlignment="1">
      <alignment horizontal="center"/>
    </xf>
    <xf numFmtId="0" fontId="4" fillId="2" borderId="12" xfId="0" applyFont="1" applyFill="1" applyBorder="1" applyAlignment="1" applyProtection="1">
      <alignment horizontal="center"/>
      <protection/>
    </xf>
    <xf numFmtId="0" fontId="13" fillId="0" borderId="13" xfId="0" applyFont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13" fillId="0" borderId="37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4" fillId="0" borderId="29" xfId="0" applyFont="1" applyBorder="1" applyAlignment="1">
      <alignment/>
    </xf>
    <xf numFmtId="0" fontId="4" fillId="0" borderId="29" xfId="0" applyFont="1" applyBorder="1" applyAlignment="1" applyProtection="1">
      <alignment/>
      <protection/>
    </xf>
    <xf numFmtId="0" fontId="6" fillId="0" borderId="29" xfId="0" applyFont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/>
    </xf>
    <xf numFmtId="0" fontId="13" fillId="0" borderId="20" xfId="0" applyFont="1" applyBorder="1" applyAlignment="1">
      <alignment/>
    </xf>
    <xf numFmtId="0" fontId="4" fillId="0" borderId="2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13" fillId="0" borderId="6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6" fillId="0" borderId="22" xfId="0" applyFont="1" applyBorder="1" applyAlignment="1">
      <alignment horizontal="center"/>
    </xf>
    <xf numFmtId="0" fontId="4" fillId="2" borderId="21" xfId="0" applyFont="1" applyFill="1" applyBorder="1" applyAlignment="1" applyProtection="1">
      <alignment horizontal="center"/>
      <protection/>
    </xf>
    <xf numFmtId="0" fontId="4" fillId="2" borderId="48" xfId="0" applyFont="1" applyFill="1" applyBorder="1" applyAlignment="1">
      <alignment horizontal="center"/>
    </xf>
    <xf numFmtId="0" fontId="13" fillId="0" borderId="23" xfId="0" applyFont="1" applyBorder="1" applyAlignment="1">
      <alignment/>
    </xf>
    <xf numFmtId="0" fontId="0" fillId="0" borderId="23" xfId="0" applyFont="1" applyBorder="1" applyAlignment="1" quotePrefix="1">
      <alignment horizontal="center"/>
    </xf>
    <xf numFmtId="0" fontId="4" fillId="0" borderId="23" xfId="0" applyFont="1" applyBorder="1" applyAlignment="1">
      <alignment/>
    </xf>
    <xf numFmtId="0" fontId="0" fillId="0" borderId="22" xfId="0" applyFont="1" applyBorder="1" applyAlignment="1" quotePrefix="1">
      <alignment horizontal="center"/>
    </xf>
    <xf numFmtId="0" fontId="0" fillId="0" borderId="22" xfId="0" applyFont="1" applyBorder="1" applyAlignment="1">
      <alignment/>
    </xf>
    <xf numFmtId="0" fontId="4" fillId="0" borderId="22" xfId="0" applyFont="1" applyFill="1" applyBorder="1" applyAlignment="1" applyProtection="1">
      <alignment/>
      <protection locked="0"/>
    </xf>
    <xf numFmtId="0" fontId="13" fillId="0" borderId="2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4" fillId="2" borderId="19" xfId="0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4" fillId="2" borderId="52" xfId="0" applyFont="1" applyFill="1" applyBorder="1" applyAlignment="1" applyProtection="1">
      <alignment/>
      <protection locked="0"/>
    </xf>
    <xf numFmtId="0" fontId="0" fillId="0" borderId="36" xfId="0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Font="1" applyBorder="1" applyAlignment="1" quotePrefix="1">
      <alignment horizontal="center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quotePrefix="1">
      <alignment horizontal="center"/>
    </xf>
    <xf numFmtId="0" fontId="4" fillId="0" borderId="4" xfId="0" applyFont="1" applyBorder="1" applyAlignment="1">
      <alignment horizontal="left"/>
    </xf>
    <xf numFmtId="0" fontId="4" fillId="2" borderId="3" xfId="0" applyFont="1" applyFill="1" applyBorder="1" applyAlignment="1" applyProtection="1">
      <alignment/>
      <protection locked="0"/>
    </xf>
    <xf numFmtId="0" fontId="4" fillId="2" borderId="38" xfId="0" applyFont="1" applyFill="1" applyBorder="1" applyAlignment="1" applyProtection="1">
      <alignment/>
      <protection locked="0"/>
    </xf>
    <xf numFmtId="0" fontId="6" fillId="0" borderId="44" xfId="0" applyFont="1" applyBorder="1" applyAlignment="1">
      <alignment/>
    </xf>
    <xf numFmtId="0" fontId="6" fillId="0" borderId="29" xfId="0" applyFont="1" applyBorder="1" applyAlignment="1">
      <alignment/>
    </xf>
    <xf numFmtId="0" fontId="4" fillId="0" borderId="44" xfId="0" applyFont="1" applyBorder="1" applyAlignment="1" applyProtection="1">
      <alignment horizontal="left"/>
      <protection locked="0"/>
    </xf>
    <xf numFmtId="0" fontId="4" fillId="0" borderId="29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4" fillId="2" borderId="44" xfId="0" applyFont="1" applyFill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6" fillId="0" borderId="13" xfId="0" applyFont="1" applyBorder="1" applyAlignment="1">
      <alignment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left"/>
    </xf>
    <xf numFmtId="0" fontId="4" fillId="2" borderId="12" xfId="0" applyFont="1" applyFill="1" applyBorder="1" applyAlignment="1" applyProtection="1">
      <alignment/>
      <protection locked="0"/>
    </xf>
    <xf numFmtId="0" fontId="4" fillId="2" borderId="47" xfId="0" applyFont="1" applyFill="1" applyBorder="1" applyAlignment="1" applyProtection="1">
      <alignment/>
      <protection locked="0"/>
    </xf>
    <xf numFmtId="0" fontId="0" fillId="0" borderId="18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0" fontId="13" fillId="0" borderId="15" xfId="0" applyFont="1" applyBorder="1" applyAlignment="1">
      <alignment/>
    </xf>
    <xf numFmtId="0" fontId="4" fillId="0" borderId="44" xfId="0" applyFont="1" applyBorder="1" applyAlignment="1" applyProtection="1">
      <alignment horizontal="left"/>
      <protection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4" fillId="2" borderId="44" xfId="0" applyFont="1" applyFill="1" applyBorder="1" applyAlignment="1" applyProtection="1">
      <alignment/>
      <protection/>
    </xf>
    <xf numFmtId="0" fontId="13" fillId="0" borderId="13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3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2" borderId="21" xfId="0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2" borderId="21" xfId="0" applyFont="1" applyFill="1" applyBorder="1" applyAlignment="1" applyProtection="1">
      <alignment/>
      <protection locked="0"/>
    </xf>
    <xf numFmtId="0" fontId="4" fillId="2" borderId="48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3" fillId="0" borderId="22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13" fillId="0" borderId="18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5" xfId="0" applyFont="1" applyBorder="1" applyAlignment="1">
      <alignment/>
    </xf>
    <xf numFmtId="0" fontId="4" fillId="2" borderId="13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 horizontal="center"/>
      <protection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 applyProtection="1" quotePrefix="1">
      <alignment/>
      <protection/>
    </xf>
    <xf numFmtId="0" fontId="0" fillId="0" borderId="18" xfId="0" applyBorder="1" applyAlignment="1">
      <alignment/>
    </xf>
    <xf numFmtId="0" fontId="0" fillId="0" borderId="33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1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0" borderId="25" xfId="0" applyFont="1" applyBorder="1" applyAlignment="1">
      <alignment/>
    </xf>
    <xf numFmtId="0" fontId="21" fillId="0" borderId="25" xfId="0" applyFont="1" applyBorder="1" applyAlignment="1">
      <alignment/>
    </xf>
    <xf numFmtId="0" fontId="0" fillId="0" borderId="24" xfId="0" applyBorder="1" applyAlignment="1">
      <alignment/>
    </xf>
    <xf numFmtId="0" fontId="21" fillId="0" borderId="66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0" fillId="0" borderId="66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2" xfId="0" applyBorder="1" applyAlignment="1">
      <alignment horizontal="centerContinuous"/>
    </xf>
    <xf numFmtId="0" fontId="13" fillId="0" borderId="6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45" xfId="0" applyBorder="1" applyAlignment="1">
      <alignment/>
    </xf>
    <xf numFmtId="0" fontId="21" fillId="0" borderId="66" xfId="0" applyFont="1" applyBorder="1" applyAlignment="1">
      <alignment/>
    </xf>
    <xf numFmtId="0" fontId="21" fillId="0" borderId="20" xfId="0" applyFont="1" applyBorder="1" applyAlignment="1">
      <alignment/>
    </xf>
    <xf numFmtId="0" fontId="0" fillId="0" borderId="48" xfId="0" applyBorder="1" applyAlignment="1">
      <alignment/>
    </xf>
    <xf numFmtId="0" fontId="0" fillId="0" borderId="22" xfId="0" applyBorder="1" applyAlignment="1">
      <alignment horizontal="left"/>
    </xf>
    <xf numFmtId="0" fontId="21" fillId="0" borderId="22" xfId="0" applyFont="1" applyBorder="1" applyAlignment="1">
      <alignment/>
    </xf>
    <xf numFmtId="0" fontId="0" fillId="0" borderId="20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48" xfId="0" applyBorder="1" applyAlignment="1">
      <alignment horizontal="centerContinuous"/>
    </xf>
    <xf numFmtId="0" fontId="13" fillId="0" borderId="2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1" xfId="0" applyFont="1" applyBorder="1" applyAlignment="1">
      <alignment horizontal="centerContinuous"/>
    </xf>
    <xf numFmtId="0" fontId="13" fillId="0" borderId="22" xfId="0" applyFont="1" applyBorder="1" applyAlignment="1">
      <alignment horizontal="centerContinuous"/>
    </xf>
    <xf numFmtId="0" fontId="13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13" fillId="0" borderId="25" xfId="0" applyFont="1" applyBorder="1" applyAlignment="1">
      <alignment horizontal="centerContinuous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>
      <alignment horizontal="left"/>
    </xf>
    <xf numFmtId="0" fontId="5" fillId="0" borderId="5" xfId="0" applyFont="1" applyBorder="1" applyAlignment="1" applyProtection="1">
      <alignment/>
      <protection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3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3" fillId="0" borderId="28" xfId="0" applyFont="1" applyBorder="1" applyAlignment="1" applyProtection="1">
      <alignment horizontal="center"/>
      <protection/>
    </xf>
    <xf numFmtId="0" fontId="5" fillId="2" borderId="49" xfId="0" applyFont="1" applyFill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/>
    </xf>
    <xf numFmtId="0" fontId="4" fillId="0" borderId="31" xfId="0" applyFont="1" applyBorder="1" applyAlignment="1">
      <alignment/>
    </xf>
    <xf numFmtId="0" fontId="5" fillId="0" borderId="44" xfId="0" applyFont="1" applyBorder="1" applyAlignment="1" applyProtection="1">
      <alignment/>
      <protection locked="0"/>
    </xf>
    <xf numFmtId="0" fontId="4" fillId="2" borderId="31" xfId="0" applyFont="1" applyFill="1" applyBorder="1" applyAlignment="1" applyProtection="1">
      <alignment horizontal="left"/>
      <protection locked="0"/>
    </xf>
    <xf numFmtId="0" fontId="3" fillId="2" borderId="44" xfId="0" applyFont="1" applyFill="1" applyBorder="1" applyAlignment="1" applyProtection="1">
      <alignment horizontal="center"/>
      <protection/>
    </xf>
    <xf numFmtId="0" fontId="3" fillId="2" borderId="29" xfId="0" applyFont="1" applyFill="1" applyBorder="1" applyAlignment="1" applyProtection="1">
      <alignment horizontal="center"/>
      <protection/>
    </xf>
    <xf numFmtId="0" fontId="3" fillId="2" borderId="31" xfId="0" applyFont="1" applyFill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4" fillId="0" borderId="15" xfId="0" applyFont="1" applyBorder="1" applyAlignment="1">
      <alignment/>
    </xf>
    <xf numFmtId="0" fontId="5" fillId="0" borderId="29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5" fillId="2" borderId="29" xfId="0" applyFont="1" applyFill="1" applyBorder="1" applyAlignment="1" applyProtection="1">
      <alignment/>
      <protection/>
    </xf>
    <xf numFmtId="0" fontId="3" fillId="2" borderId="29" xfId="0" applyFont="1" applyFill="1" applyBorder="1" applyAlignment="1" applyProtection="1">
      <alignment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1" xfId="0" applyFont="1" applyFill="1" applyBorder="1" applyAlignment="1" applyProtection="1">
      <alignment horizontal="center"/>
      <protection/>
    </xf>
    <xf numFmtId="0" fontId="5" fillId="2" borderId="44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3" fillId="0" borderId="16" xfId="0" applyFont="1" applyBorder="1" applyAlignment="1">
      <alignment horizontal="center"/>
    </xf>
    <xf numFmtId="0" fontId="5" fillId="2" borderId="18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/>
    </xf>
    <xf numFmtId="0" fontId="4" fillId="2" borderId="18" xfId="0" applyFont="1" applyFill="1" applyBorder="1" applyAlignment="1" applyProtection="1">
      <alignment horizontal="left"/>
      <protection locked="0"/>
    </xf>
    <xf numFmtId="0" fontId="5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0" fontId="5" fillId="2" borderId="19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0" borderId="46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5" fillId="2" borderId="68" xfId="0" applyFont="1" applyFill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/>
    </xf>
    <xf numFmtId="0" fontId="4" fillId="0" borderId="35" xfId="0" applyFont="1" applyBorder="1" applyAlignment="1">
      <alignment/>
    </xf>
    <xf numFmtId="0" fontId="5" fillId="0" borderId="41" xfId="0" applyFont="1" applyBorder="1" applyAlignment="1" applyProtection="1">
      <alignment/>
      <protection locked="0"/>
    </xf>
    <xf numFmtId="0" fontId="4" fillId="2" borderId="35" xfId="0" applyFont="1" applyFill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2" borderId="41" xfId="0" applyFont="1" applyFill="1" applyBorder="1" applyAlignment="1" applyProtection="1">
      <alignment horizontal="center"/>
      <protection/>
    </xf>
    <xf numFmtId="0" fontId="3" fillId="2" borderId="33" xfId="0" applyFont="1" applyFill="1" applyBorder="1" applyAlignment="1" applyProtection="1">
      <alignment horizontal="center"/>
      <protection/>
    </xf>
    <xf numFmtId="0" fontId="3" fillId="2" borderId="42" xfId="0" applyFont="1" applyFill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4" fillId="0" borderId="0" xfId="0" applyFont="1" applyAlignment="1">
      <alignment vertical="top"/>
    </xf>
    <xf numFmtId="0" fontId="4" fillId="0" borderId="52" xfId="0" applyFont="1" applyBorder="1" applyAlignment="1">
      <alignment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52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>
      <alignment/>
    </xf>
    <xf numFmtId="0" fontId="6" fillId="0" borderId="60" xfId="0" applyFont="1" applyBorder="1" applyAlignment="1">
      <alignment/>
    </xf>
    <xf numFmtId="0" fontId="4" fillId="0" borderId="45" xfId="0" applyFont="1" applyBorder="1" applyAlignment="1">
      <alignment/>
    </xf>
    <xf numFmtId="0" fontId="6" fillId="0" borderId="39" xfId="0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 quotePrefix="1">
      <alignment horizontal="center"/>
      <protection/>
    </xf>
    <xf numFmtId="0" fontId="6" fillId="0" borderId="9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2" borderId="29" xfId="0" applyFont="1" applyFill="1" applyBorder="1" applyAlignment="1" applyProtection="1">
      <alignment/>
      <protection locked="0"/>
    </xf>
    <xf numFmtId="0" fontId="5" fillId="2" borderId="46" xfId="0" applyFont="1" applyFill="1" applyBorder="1" applyAlignment="1" applyProtection="1">
      <alignment/>
      <protection locked="0"/>
    </xf>
    <xf numFmtId="0" fontId="4" fillId="0" borderId="8" xfId="0" applyFont="1" applyBorder="1" applyAlignment="1">
      <alignment/>
    </xf>
    <xf numFmtId="0" fontId="4" fillId="0" borderId="40" xfId="0" applyFont="1" applyBorder="1" applyAlignment="1">
      <alignment/>
    </xf>
    <xf numFmtId="0" fontId="6" fillId="0" borderId="39" xfId="0" applyFont="1" applyBorder="1" applyAlignment="1" applyProtection="1">
      <alignment/>
      <protection/>
    </xf>
    <xf numFmtId="0" fontId="4" fillId="0" borderId="8" xfId="0" applyFont="1" applyBorder="1" applyAlignment="1" applyProtection="1" quotePrefix="1">
      <alignment horizontal="center"/>
      <protection/>
    </xf>
    <xf numFmtId="0" fontId="6" fillId="0" borderId="9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8" xfId="0" applyFont="1" applyBorder="1" applyAlignment="1" applyProtection="1" quotePrefix="1">
      <alignment horizontal="center"/>
      <protection/>
    </xf>
    <xf numFmtId="1" fontId="5" fillId="0" borderId="8" xfId="0" applyNumberFormat="1" applyFont="1" applyBorder="1" applyAlignment="1" applyProtection="1" quotePrefix="1">
      <alignment/>
      <protection/>
    </xf>
    <xf numFmtId="1" fontId="4" fillId="0" borderId="8" xfId="0" applyNumberFormat="1" applyFont="1" applyBorder="1" applyAlignment="1" applyProtection="1" quotePrefix="1">
      <alignment/>
      <protection/>
    </xf>
    <xf numFmtId="0" fontId="5" fillId="2" borderId="44" xfId="0" applyFont="1" applyFill="1" applyBorder="1" applyAlignment="1" applyProtection="1">
      <alignment/>
      <protection locked="0"/>
    </xf>
    <xf numFmtId="0" fontId="3" fillId="0" borderId="29" xfId="0" applyFont="1" applyBorder="1" applyAlignment="1">
      <alignment horizontal="center"/>
    </xf>
    <xf numFmtId="0" fontId="5" fillId="0" borderId="0" xfId="0" applyFont="1" applyBorder="1" applyAlignment="1" applyProtection="1">
      <alignment/>
      <protection/>
    </xf>
    <xf numFmtId="0" fontId="6" fillId="0" borderId="66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6" fillId="0" borderId="18" xfId="0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0" fontId="6" fillId="0" borderId="66" xfId="0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 horizontal="center"/>
      <protection/>
    </xf>
    <xf numFmtId="0" fontId="6" fillId="0" borderId="18" xfId="0" applyFont="1" applyBorder="1" applyAlignment="1" applyProtection="1">
      <alignment/>
      <protection/>
    </xf>
    <xf numFmtId="0" fontId="4" fillId="0" borderId="29" xfId="0" applyFont="1" applyBorder="1" applyAlignment="1" applyProtection="1" quotePrefix="1">
      <alignment horizontal="center"/>
      <protection/>
    </xf>
    <xf numFmtId="1" fontId="5" fillId="0" borderId="29" xfId="0" applyNumberFormat="1" applyFont="1" applyBorder="1" applyAlignment="1" applyProtection="1" quotePrefix="1">
      <alignment/>
      <protection/>
    </xf>
    <xf numFmtId="1" fontId="4" fillId="0" borderId="29" xfId="0" applyNumberFormat="1" applyFont="1" applyBorder="1" applyAlignment="1" applyProtection="1" quotePrefix="1">
      <alignment/>
      <protection/>
    </xf>
    <xf numFmtId="0" fontId="5" fillId="2" borderId="7" xfId="0" applyFont="1" applyFill="1" applyBorder="1" applyAlignment="1" applyProtection="1">
      <alignment/>
      <protection locked="0"/>
    </xf>
    <xf numFmtId="0" fontId="3" fillId="0" borderId="8" xfId="0" applyFont="1" applyBorder="1" applyAlignment="1">
      <alignment horizontal="center"/>
    </xf>
    <xf numFmtId="0" fontId="5" fillId="2" borderId="52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 quotePrefix="1">
      <alignment horizontal="center"/>
      <protection/>
    </xf>
    <xf numFmtId="0" fontId="6" fillId="0" borderId="61" xfId="0" applyFont="1" applyFill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/>
      <protection/>
    </xf>
    <xf numFmtId="0" fontId="5" fillId="0" borderId="61" xfId="0" applyFont="1" applyBorder="1" applyAlignment="1" applyProtection="1">
      <alignment/>
      <protection/>
    </xf>
    <xf numFmtId="0" fontId="5" fillId="2" borderId="33" xfId="0" applyFont="1" applyFill="1" applyBorder="1" applyAlignment="1" applyProtection="1">
      <alignment/>
      <protection locked="0"/>
    </xf>
    <xf numFmtId="0" fontId="5" fillId="2" borderId="42" xfId="0" applyFont="1" applyFill="1" applyBorder="1" applyAlignment="1" applyProtection="1">
      <alignment/>
      <protection locked="0"/>
    </xf>
    <xf numFmtId="0" fontId="4" fillId="0" borderId="47" xfId="0" applyFont="1" applyBorder="1" applyAlignment="1">
      <alignment/>
    </xf>
    <xf numFmtId="0" fontId="6" fillId="0" borderId="20" xfId="0" applyFont="1" applyBorder="1" applyAlignment="1">
      <alignment/>
    </xf>
    <xf numFmtId="0" fontId="4" fillId="0" borderId="22" xfId="0" applyFont="1" applyBorder="1" applyAlignment="1" applyProtection="1" quotePrefix="1">
      <alignment horizontal="center"/>
      <protection/>
    </xf>
    <xf numFmtId="0" fontId="6" fillId="0" borderId="6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 applyProtection="1" quotePrefix="1">
      <alignment horizontal="center"/>
      <protection/>
    </xf>
    <xf numFmtId="0" fontId="5" fillId="0" borderId="6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45" xfId="0" applyFont="1" applyBorder="1" applyAlignment="1">
      <alignment/>
    </xf>
    <xf numFmtId="0" fontId="22" fillId="0" borderId="0" xfId="0" applyFont="1" applyBorder="1" applyAlignment="1">
      <alignment/>
    </xf>
    <xf numFmtId="0" fontId="6" fillId="0" borderId="36" xfId="0" applyFont="1" applyBorder="1" applyAlignment="1">
      <alignment/>
    </xf>
    <xf numFmtId="0" fontId="22" fillId="0" borderId="4" xfId="0" applyFont="1" applyBorder="1" applyAlignment="1">
      <alignment/>
    </xf>
    <xf numFmtId="0" fontId="22" fillId="0" borderId="38" xfId="0" applyFont="1" applyBorder="1" applyAlignment="1">
      <alignment/>
    </xf>
    <xf numFmtId="0" fontId="22" fillId="0" borderId="0" xfId="0" applyFont="1" applyAlignment="1">
      <alignment/>
    </xf>
    <xf numFmtId="0" fontId="5" fillId="2" borderId="40" xfId="0" applyFont="1" applyFill="1" applyBorder="1" applyAlignment="1" applyProtection="1">
      <alignment/>
      <protection locked="0"/>
    </xf>
    <xf numFmtId="0" fontId="6" fillId="0" borderId="66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5" fillId="0" borderId="19" xfId="0" applyFont="1" applyBorder="1" applyAlignment="1" applyProtection="1">
      <alignment/>
      <protection locked="0"/>
    </xf>
    <xf numFmtId="0" fontId="5" fillId="0" borderId="0" xfId="0" applyFont="1" applyBorder="1" applyAlignment="1" quotePrefix="1">
      <alignment/>
    </xf>
    <xf numFmtId="0" fontId="5" fillId="2" borderId="19" xfId="0" applyFont="1" applyFill="1" applyBorder="1" applyAlignment="1" applyProtection="1">
      <alignment/>
      <protection locked="0"/>
    </xf>
    <xf numFmtId="0" fontId="6" fillId="0" borderId="30" xfId="0" applyFont="1" applyBorder="1" applyAlignment="1" applyProtection="1">
      <alignment/>
      <protection/>
    </xf>
    <xf numFmtId="0" fontId="4" fillId="0" borderId="29" xfId="0" applyFont="1" applyBorder="1" applyAlignment="1" applyProtection="1" quotePrefix="1">
      <alignment horizontal="center"/>
      <protection/>
    </xf>
    <xf numFmtId="0" fontId="6" fillId="0" borderId="31" xfId="0" applyFont="1" applyBorder="1" applyAlignment="1" applyProtection="1">
      <alignment/>
      <protection/>
    </xf>
    <xf numFmtId="0" fontId="5" fillId="0" borderId="44" xfId="0" applyFont="1" applyBorder="1" applyAlignment="1">
      <alignment/>
    </xf>
    <xf numFmtId="0" fontId="5" fillId="0" borderId="29" xfId="0" applyFont="1" applyBorder="1" applyAlignment="1" quotePrefix="1">
      <alignment/>
    </xf>
    <xf numFmtId="0" fontId="5" fillId="0" borderId="29" xfId="0" applyFont="1" applyBorder="1" applyAlignment="1">
      <alignment/>
    </xf>
    <xf numFmtId="0" fontId="6" fillId="0" borderId="20" xfId="0" applyFont="1" applyBorder="1" applyAlignment="1" applyProtection="1">
      <alignment/>
      <protection/>
    </xf>
    <xf numFmtId="0" fontId="6" fillId="0" borderId="61" xfId="0" applyFont="1" applyBorder="1" applyAlignment="1" applyProtection="1">
      <alignment/>
      <protection/>
    </xf>
    <xf numFmtId="0" fontId="5" fillId="2" borderId="21" xfId="0" applyFont="1" applyFill="1" applyBorder="1" applyAlignment="1" applyProtection="1">
      <alignment/>
      <protection locked="0"/>
    </xf>
    <xf numFmtId="0" fontId="3" fillId="0" borderId="22" xfId="0" applyFont="1" applyBorder="1" applyAlignment="1">
      <alignment horizontal="center"/>
    </xf>
    <xf numFmtId="0" fontId="5" fillId="2" borderId="48" xfId="0" applyFont="1" applyFill="1" applyBorder="1" applyAlignment="1" applyProtection="1">
      <alignment/>
      <protection locked="0"/>
    </xf>
    <xf numFmtId="0" fontId="4" fillId="0" borderId="22" xfId="0" applyFont="1" applyBorder="1" applyAlignment="1" quotePrefix="1">
      <alignment horizontal="center"/>
    </xf>
    <xf numFmtId="0" fontId="6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 quotePrefix="1">
      <alignment/>
    </xf>
    <xf numFmtId="0" fontId="6" fillId="0" borderId="39" xfId="0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 quotePrefix="1">
      <alignment horizontal="center"/>
      <protection/>
    </xf>
    <xf numFmtId="0" fontId="6" fillId="0" borderId="9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20" xfId="0" applyFont="1" applyBorder="1" applyAlignment="1">
      <alignment/>
    </xf>
    <xf numFmtId="0" fontId="4" fillId="0" borderId="22" xfId="0" applyFont="1" applyBorder="1" applyAlignment="1" quotePrefix="1">
      <alignment horizontal="center"/>
    </xf>
    <xf numFmtId="0" fontId="6" fillId="0" borderId="22" xfId="0" applyFont="1" applyBorder="1" applyAlignment="1">
      <alignment/>
    </xf>
    <xf numFmtId="0" fontId="2" fillId="0" borderId="0" xfId="0" applyFont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7" xfId="0" applyFont="1" applyBorder="1" applyAlignment="1">
      <alignment/>
    </xf>
    <xf numFmtId="0" fontId="5" fillId="0" borderId="37" xfId="0" applyFont="1" applyBorder="1" applyAlignment="1">
      <alignment horizontal="left"/>
    </xf>
    <xf numFmtId="0" fontId="4" fillId="0" borderId="3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 applyProtection="1">
      <alignment horizontal="center"/>
      <protection/>
    </xf>
    <xf numFmtId="0" fontId="6" fillId="0" borderId="47" xfId="0" applyFont="1" applyBorder="1" applyAlignment="1">
      <alignment/>
    </xf>
    <xf numFmtId="0" fontId="3" fillId="0" borderId="37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6" fillId="0" borderId="47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4" fillId="0" borderId="47" xfId="0" applyFont="1" applyBorder="1" applyAlignment="1">
      <alignment horizontal="centerContinuous"/>
    </xf>
    <xf numFmtId="0" fontId="4" fillId="0" borderId="66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30" xfId="0" applyFont="1" applyBorder="1" applyAlignment="1">
      <alignment horizontal="left"/>
    </xf>
    <xf numFmtId="0" fontId="4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Border="1" applyAlignment="1" applyProtection="1">
      <alignment horizontal="center"/>
      <protection/>
    </xf>
    <xf numFmtId="0" fontId="6" fillId="0" borderId="46" xfId="0" applyFont="1" applyBorder="1" applyAlignment="1">
      <alignment/>
    </xf>
    <xf numFmtId="0" fontId="3" fillId="0" borderId="30" xfId="0" applyFont="1" applyBorder="1" applyAlignment="1">
      <alignment horizontal="centerContinuous"/>
    </xf>
    <xf numFmtId="0" fontId="6" fillId="0" borderId="29" xfId="0" applyFont="1" applyBorder="1" applyAlignment="1">
      <alignment horizontal="centerContinuous"/>
    </xf>
    <xf numFmtId="0" fontId="3" fillId="0" borderId="29" xfId="0" applyFont="1" applyBorder="1" applyAlignment="1">
      <alignment horizontal="centerContinuous"/>
    </xf>
    <xf numFmtId="0" fontId="6" fillId="0" borderId="46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4" fillId="0" borderId="46" xfId="0" applyFont="1" applyBorder="1" applyAlignment="1">
      <alignment horizontal="centerContinuous"/>
    </xf>
    <xf numFmtId="0" fontId="5" fillId="0" borderId="20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22" xfId="0" applyFont="1" applyBorder="1" applyAlignment="1" applyProtection="1">
      <alignment horizontal="center"/>
      <protection/>
    </xf>
    <xf numFmtId="0" fontId="6" fillId="0" borderId="48" xfId="0" applyFont="1" applyBorder="1" applyAlignment="1">
      <alignment/>
    </xf>
    <xf numFmtId="0" fontId="3" fillId="0" borderId="20" xfId="0" applyFont="1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3" fillId="0" borderId="22" xfId="0" applyFont="1" applyBorder="1" applyAlignment="1">
      <alignment horizontal="centerContinuous"/>
    </xf>
    <xf numFmtId="0" fontId="6" fillId="0" borderId="48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4" fillId="0" borderId="48" xfId="0" applyFont="1" applyBorder="1" applyAlignment="1">
      <alignment horizontal="centerContinuous"/>
    </xf>
    <xf numFmtId="0" fontId="4" fillId="0" borderId="48" xfId="0" applyFont="1" applyBorder="1" applyAlignment="1">
      <alignment/>
    </xf>
    <xf numFmtId="0" fontId="3" fillId="0" borderId="24" xfId="0" applyFont="1" applyBorder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3" fillId="0" borderId="25" xfId="0" applyFont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Continuous"/>
    </xf>
    <xf numFmtId="0" fontId="3" fillId="0" borderId="27" xfId="0" applyFont="1" applyBorder="1" applyAlignment="1">
      <alignment horizontal="centerContinuous"/>
    </xf>
    <xf numFmtId="0" fontId="3" fillId="0" borderId="25" xfId="19" applyFont="1" applyBorder="1" applyAlignment="1" applyProtection="1" quotePrefix="1">
      <alignment horizontal="center" vertical="center"/>
      <protection locked="0"/>
    </xf>
    <xf numFmtId="0" fontId="6" fillId="0" borderId="8" xfId="20" applyFont="1" applyBorder="1" applyAlignment="1" applyProtection="1" quotePrefix="1">
      <alignment horizontal="center"/>
      <protection locked="0"/>
    </xf>
    <xf numFmtId="0" fontId="6" fillId="0" borderId="40" xfId="20" applyFont="1" applyBorder="1" applyAlignment="1" applyProtection="1" quotePrefix="1">
      <alignment horizontal="center"/>
      <protection locked="0"/>
    </xf>
    <xf numFmtId="0" fontId="6" fillId="0" borderId="7" xfId="20" applyFont="1" applyBorder="1" applyAlignment="1" applyProtection="1" quotePrefix="1">
      <alignment horizontal="center"/>
      <protection locked="0"/>
    </xf>
    <xf numFmtId="0" fontId="3" fillId="0" borderId="26" xfId="19" applyFont="1" applyBorder="1" applyAlignment="1" applyProtection="1" quotePrefix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6" fillId="0" borderId="30" xfId="20" applyFont="1" applyBorder="1" applyAlignment="1">
      <alignment horizontal="center" vertical="center"/>
      <protection/>
    </xf>
    <xf numFmtId="0" fontId="6" fillId="0" borderId="29" xfId="20" applyFont="1" applyBorder="1" applyAlignment="1">
      <alignment horizontal="center" vertical="center"/>
      <protection/>
    </xf>
    <xf numFmtId="0" fontId="6" fillId="0" borderId="46" xfId="20" applyFont="1" applyBorder="1" applyAlignment="1">
      <alignment horizontal="center" vertical="center"/>
      <protection/>
    </xf>
    <xf numFmtId="0" fontId="6" fillId="0" borderId="34" xfId="20" applyFont="1" applyBorder="1" applyAlignment="1">
      <alignment horizontal="center" vertical="center"/>
      <protection/>
    </xf>
    <xf numFmtId="0" fontId="6" fillId="0" borderId="33" xfId="20" applyFont="1" applyBorder="1" applyAlignment="1">
      <alignment horizontal="center" vertical="center"/>
      <protection/>
    </xf>
    <xf numFmtId="0" fontId="6" fillId="0" borderId="42" xfId="20" applyFont="1" applyBorder="1" applyAlignment="1">
      <alignment horizontal="center" vertical="center"/>
      <protection/>
    </xf>
    <xf numFmtId="0" fontId="6" fillId="0" borderId="30" xfId="20" applyFont="1" applyFill="1" applyBorder="1" applyAlignment="1">
      <alignment horizontal="center" vertical="center"/>
      <protection/>
    </xf>
    <xf numFmtId="0" fontId="6" fillId="0" borderId="29" xfId="20" applyFont="1" applyFill="1" applyBorder="1" applyAlignment="1">
      <alignment horizontal="center" vertical="center"/>
      <protection/>
    </xf>
    <xf numFmtId="0" fontId="6" fillId="0" borderId="46" xfId="20" applyFont="1" applyFill="1" applyBorder="1" applyAlignment="1">
      <alignment horizontal="center" vertical="center"/>
      <protection/>
    </xf>
    <xf numFmtId="0" fontId="3" fillId="0" borderId="69" xfId="20" applyFont="1" applyBorder="1" applyAlignment="1">
      <alignment horizontal="center"/>
      <protection/>
    </xf>
    <xf numFmtId="0" fontId="3" fillId="0" borderId="4" xfId="20" applyFont="1" applyBorder="1" applyAlignment="1">
      <alignment horizontal="center"/>
      <protection/>
    </xf>
    <xf numFmtId="0" fontId="3" fillId="0" borderId="5" xfId="20" applyFont="1" applyBorder="1" applyAlignment="1">
      <alignment horizontal="center"/>
      <protection/>
    </xf>
    <xf numFmtId="0" fontId="3" fillId="0" borderId="3" xfId="20" applyFont="1" applyBorder="1" applyAlignment="1">
      <alignment horizontal="center"/>
      <protection/>
    </xf>
    <xf numFmtId="0" fontId="3" fillId="0" borderId="3" xfId="20" applyFont="1" applyBorder="1" applyAlignment="1" quotePrefix="1">
      <alignment horizontal="center"/>
      <protection/>
    </xf>
    <xf numFmtId="0" fontId="3" fillId="0" borderId="4" xfId="20" applyFont="1" applyBorder="1" applyAlignment="1" quotePrefix="1">
      <alignment horizontal="center"/>
      <protection/>
    </xf>
    <xf numFmtId="0" fontId="3" fillId="0" borderId="38" xfId="20" applyFont="1" applyBorder="1" applyAlignment="1" quotePrefix="1">
      <alignment horizontal="center"/>
      <protection/>
    </xf>
    <xf numFmtId="0" fontId="3" fillId="0" borderId="36" xfId="20" applyFont="1" applyBorder="1" applyAlignment="1">
      <alignment horizontal="center"/>
      <protection/>
    </xf>
    <xf numFmtId="0" fontId="3" fillId="0" borderId="38" xfId="20" applyFont="1" applyBorder="1" applyAlignment="1">
      <alignment horizontal="center"/>
      <protection/>
    </xf>
    <xf numFmtId="0" fontId="6" fillId="0" borderId="7" xfId="20" applyFont="1" applyBorder="1" applyAlignment="1" applyProtection="1">
      <alignment horizontal="center"/>
      <protection locked="0"/>
    </xf>
    <xf numFmtId="0" fontId="3" fillId="0" borderId="27" xfId="19" applyFont="1" applyBorder="1" applyAlignment="1" applyProtection="1" quotePrefix="1">
      <alignment horizontal="center" vertical="center"/>
      <protection locked="0"/>
    </xf>
    <xf numFmtId="0" fontId="3" fillId="0" borderId="24" xfId="19" applyFont="1" applyBorder="1" applyAlignment="1">
      <alignment horizontal="center"/>
      <protection/>
    </xf>
    <xf numFmtId="0" fontId="3" fillId="0" borderId="25" xfId="19" applyFont="1" applyBorder="1" applyAlignment="1">
      <alignment horizontal="center"/>
      <protection/>
    </xf>
    <xf numFmtId="0" fontId="3" fillId="0" borderId="65" xfId="19" applyFont="1" applyBorder="1" applyAlignment="1">
      <alignment horizontal="center"/>
      <protection/>
    </xf>
    <xf numFmtId="0" fontId="3" fillId="0" borderId="26" xfId="19" applyFont="1" applyBorder="1" applyAlignment="1">
      <alignment horizontal="center"/>
      <protection/>
    </xf>
    <xf numFmtId="0" fontId="3" fillId="0" borderId="24" xfId="19" applyFont="1" applyBorder="1" applyAlignment="1" quotePrefix="1">
      <alignment horizontal="center"/>
      <protection/>
    </xf>
    <xf numFmtId="0" fontId="3" fillId="0" borderId="25" xfId="19" applyFont="1" applyBorder="1" applyAlignment="1" quotePrefix="1">
      <alignment horizontal="center"/>
      <protection/>
    </xf>
    <xf numFmtId="0" fontId="3" fillId="0" borderId="27" xfId="19" applyFont="1" applyBorder="1" applyAlignment="1" quotePrefix="1">
      <alignment horizontal="center"/>
      <protection/>
    </xf>
    <xf numFmtId="0" fontId="6" fillId="0" borderId="60" xfId="19" applyFont="1" applyBorder="1" applyAlignment="1" applyProtection="1" quotePrefix="1">
      <alignment horizontal="center"/>
      <protection locked="0"/>
    </xf>
    <xf numFmtId="0" fontId="6" fillId="0" borderId="23" xfId="19" applyFont="1" applyBorder="1" applyAlignment="1" applyProtection="1" quotePrefix="1">
      <alignment horizontal="center"/>
      <protection locked="0"/>
    </xf>
    <xf numFmtId="0" fontId="6" fillId="0" borderId="45" xfId="19" applyFont="1" applyBorder="1" applyAlignment="1" applyProtection="1" quotePrefix="1">
      <alignment horizontal="center"/>
      <protection locked="0"/>
    </xf>
    <xf numFmtId="0" fontId="6" fillId="0" borderId="60" xfId="19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6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3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40" xfId="0" applyFont="1" applyBorder="1" applyAlignment="1" applyProtection="1">
      <alignment horizontal="center"/>
      <protection locked="0"/>
    </xf>
    <xf numFmtId="0" fontId="13" fillId="0" borderId="2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Percent" xfId="18"/>
    <cellStyle name="Standard_10ERautooriginal" xfId="19"/>
    <cellStyle name="Standard_12ERautooriginal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Ranglistenturniere\Raster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Ranglistenturniere\RASTER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Ranglistenturniere\RASTER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 er Schiri"/>
      <sheetName val="10 er Raster"/>
    </sheetNames>
    <definedNames>
      <definedName name="sortieren10er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 er Schiri"/>
      <sheetName val="8 er Raster"/>
    </sheetNames>
    <definedNames>
      <definedName name="sortieren8er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 er Schiri"/>
      <sheetName val="6 er Raster"/>
    </sheetNames>
    <definedNames>
      <definedName name="sortieren6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97"/>
  <sheetViews>
    <sheetView showGridLines="0" tabSelected="1" workbookViewId="0" topLeftCell="A51">
      <selection activeCell="R81" sqref="R81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3" width="1.7109375" style="1" customWidth="1"/>
    <col min="34" max="34" width="0.85546875" style="1" customWidth="1"/>
    <col min="35" max="35" width="1.7109375" style="1" customWidth="1"/>
    <col min="36" max="36" width="1.8515625" style="1" customWidth="1"/>
    <col min="37" max="37" width="0.85546875" style="1" customWidth="1"/>
    <col min="38" max="38" width="1.7109375" style="1" customWidth="1"/>
    <col min="39" max="39" width="3.28125" style="1" customWidth="1"/>
    <col min="40" max="40" width="0.85546875" style="1" customWidth="1"/>
    <col min="41" max="41" width="3.28125" style="1" customWidth="1"/>
    <col min="42" max="42" width="5.57421875" style="1" customWidth="1"/>
    <col min="43" max="43" width="0.85546875" style="1" customWidth="1"/>
    <col min="44" max="44" width="5.28125" style="1" customWidth="1"/>
    <col min="45" max="45" width="1.7109375" style="1" customWidth="1"/>
    <col min="46" max="46" width="0.85546875" style="1" customWidth="1"/>
    <col min="47" max="47" width="2.57421875" style="1" customWidth="1"/>
    <col min="48" max="16384" width="11.421875" style="1" customWidth="1"/>
  </cols>
  <sheetData>
    <row r="1" ht="7.5" customHeight="1"/>
    <row r="2" spans="1:47" ht="13.5" customHeight="1">
      <c r="A2" s="2" t="s">
        <v>0</v>
      </c>
      <c r="B2" s="3"/>
      <c r="C2" s="261" t="s">
        <v>100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36" t="s">
        <v>102</v>
      </c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7.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13.5" customHeight="1">
      <c r="A4" s="4" t="s">
        <v>1</v>
      </c>
      <c r="B4" s="5" t="s">
        <v>2</v>
      </c>
      <c r="C4" s="6"/>
      <c r="D4" s="7" t="s">
        <v>3</v>
      </c>
      <c r="E4" s="8"/>
      <c r="F4" s="6"/>
      <c r="G4" s="7" t="s">
        <v>4</v>
      </c>
      <c r="H4" s="8"/>
      <c r="I4" s="6"/>
      <c r="J4" s="7" t="s">
        <v>5</v>
      </c>
      <c r="K4" s="8"/>
      <c r="L4" s="6"/>
      <c r="M4" s="7" t="s">
        <v>6</v>
      </c>
      <c r="N4" s="8"/>
      <c r="O4" s="6"/>
      <c r="P4" s="7" t="s">
        <v>7</v>
      </c>
      <c r="Q4" s="8"/>
      <c r="R4" s="6"/>
      <c r="S4" s="7" t="s">
        <v>8</v>
      </c>
      <c r="T4" s="8"/>
      <c r="U4" s="6"/>
      <c r="V4" s="7" t="s">
        <v>9</v>
      </c>
      <c r="W4" s="8"/>
      <c r="X4" s="6"/>
      <c r="Y4" s="7" t="s">
        <v>10</v>
      </c>
      <c r="Z4" s="8"/>
      <c r="AA4" s="6"/>
      <c r="AB4" s="7" t="s">
        <v>11</v>
      </c>
      <c r="AC4" s="8"/>
      <c r="AD4" s="6"/>
      <c r="AE4" s="7" t="s">
        <v>12</v>
      </c>
      <c r="AF4" s="8"/>
      <c r="AG4" s="6"/>
      <c r="AH4" s="7" t="s">
        <v>13</v>
      </c>
      <c r="AI4" s="8"/>
      <c r="AJ4" s="6"/>
      <c r="AK4" s="7" t="s">
        <v>14</v>
      </c>
      <c r="AL4" s="8"/>
      <c r="AM4" s="1037" t="s">
        <v>15</v>
      </c>
      <c r="AN4" s="1038"/>
      <c r="AO4" s="1039"/>
      <c r="AP4" s="1040" t="s">
        <v>16</v>
      </c>
      <c r="AQ4" s="1038"/>
      <c r="AR4" s="1039"/>
      <c r="AS4" s="1041" t="s">
        <v>17</v>
      </c>
      <c r="AT4" s="1042"/>
      <c r="AU4" s="1043"/>
    </row>
    <row r="5" spans="1:47" ht="13.5" customHeight="1">
      <c r="A5" s="9">
        <v>1</v>
      </c>
      <c r="B5" s="237" t="s">
        <v>104</v>
      </c>
      <c r="C5" s="239"/>
      <c r="D5" s="240"/>
      <c r="E5" s="241"/>
      <c r="F5" s="10">
        <f>$O$74</f>
        <v>1</v>
      </c>
      <c r="G5" s="11" t="s">
        <v>18</v>
      </c>
      <c r="H5" s="12">
        <f>$Q$74</f>
        <v>3</v>
      </c>
      <c r="I5" s="10">
        <f>$AS$66</f>
        <v>3</v>
      </c>
      <c r="J5" s="11" t="s">
        <v>18</v>
      </c>
      <c r="K5" s="13">
        <f>$AU$66</f>
        <v>0</v>
      </c>
      <c r="L5" s="10">
        <f>$O$66</f>
        <v>3</v>
      </c>
      <c r="M5" s="11" t="s">
        <v>18</v>
      </c>
      <c r="N5" s="12">
        <f>$Q$66</f>
        <v>1</v>
      </c>
      <c r="O5" s="10">
        <f>$AS$56</f>
        <v>3</v>
      </c>
      <c r="P5" s="11" t="s">
        <v>18</v>
      </c>
      <c r="Q5" s="12">
        <f>$AU$56</f>
        <v>0</v>
      </c>
      <c r="R5" s="10">
        <f>$O$56</f>
        <v>3</v>
      </c>
      <c r="S5" s="11" t="s">
        <v>18</v>
      </c>
      <c r="T5" s="12">
        <f>$Q$56</f>
        <v>0</v>
      </c>
      <c r="U5" s="10">
        <f>$AS$48</f>
        <v>3</v>
      </c>
      <c r="V5" s="11" t="s">
        <v>18</v>
      </c>
      <c r="W5" s="12">
        <f>$AU$48</f>
        <v>2</v>
      </c>
      <c r="X5" s="10">
        <f>$O$48</f>
        <v>3</v>
      </c>
      <c r="Y5" s="11" t="s">
        <v>18</v>
      </c>
      <c r="Z5" s="12">
        <f>$Q$48</f>
        <v>0</v>
      </c>
      <c r="AA5" s="10">
        <f>$AS$40</f>
        <v>3</v>
      </c>
      <c r="AB5" s="11" t="s">
        <v>18</v>
      </c>
      <c r="AC5" s="12">
        <f>$AU$40</f>
        <v>0</v>
      </c>
      <c r="AD5" s="10">
        <f>$O$40</f>
        <v>3</v>
      </c>
      <c r="AE5" s="11" t="s">
        <v>18</v>
      </c>
      <c r="AF5" s="12">
        <f>$Q$40</f>
        <v>0</v>
      </c>
      <c r="AG5" s="10">
        <f>$AS$32</f>
        <v>3</v>
      </c>
      <c r="AH5" s="11" t="s">
        <v>18</v>
      </c>
      <c r="AI5" s="12">
        <f>$AU$32</f>
        <v>0</v>
      </c>
      <c r="AJ5" s="10">
        <f>$O$32</f>
        <v>3</v>
      </c>
      <c r="AK5" s="11" t="s">
        <v>18</v>
      </c>
      <c r="AL5" s="12">
        <f>$Q$32</f>
        <v>0</v>
      </c>
      <c r="AM5" s="14">
        <f>SUM(AJ6,AG6,AD6,AA6,X6,U6,R6,O6,L6,I6,F6)</f>
        <v>10</v>
      </c>
      <c r="AN5" s="11" t="s">
        <v>18</v>
      </c>
      <c r="AO5" s="12">
        <f>SUM(AL6,AI6,AF6,AC6,Z6,W6,T6,Q6,N6,K6,H6)</f>
        <v>1</v>
      </c>
      <c r="AP5" s="10">
        <f>SUM(AJ5,AG5,AD5,AA5,X5,U5,R5,O5,L5,I5,F5,C5)</f>
        <v>31</v>
      </c>
      <c r="AQ5" s="11" t="s">
        <v>18</v>
      </c>
      <c r="AR5" s="12">
        <f>SUM(AL5,AI5,AF5,AC5,Z5,W5,T5,Q5,N5,K5,H5,E5)</f>
        <v>6</v>
      </c>
      <c r="AS5" s="1046"/>
      <c r="AT5" s="1023"/>
      <c r="AU5" s="1024"/>
    </row>
    <row r="6" spans="1:47" ht="13.5" customHeight="1">
      <c r="A6" s="15"/>
      <c r="B6" s="238" t="s">
        <v>105</v>
      </c>
      <c r="C6" s="242"/>
      <c r="D6" s="243"/>
      <c r="E6" s="243"/>
      <c r="F6" s="16">
        <f aca="true" t="shared" si="0" ref="F6:AL6">IF(F5=3,1,0)</f>
        <v>0</v>
      </c>
      <c r="G6" s="17">
        <f t="shared" si="0"/>
        <v>0</v>
      </c>
      <c r="H6" s="17">
        <f t="shared" si="0"/>
        <v>1</v>
      </c>
      <c r="I6" s="16">
        <f t="shared" si="0"/>
        <v>1</v>
      </c>
      <c r="J6" s="17">
        <f t="shared" si="0"/>
        <v>0</v>
      </c>
      <c r="K6" s="17">
        <f t="shared" si="0"/>
        <v>0</v>
      </c>
      <c r="L6" s="16">
        <f t="shared" si="0"/>
        <v>1</v>
      </c>
      <c r="M6" s="17">
        <f t="shared" si="0"/>
        <v>0</v>
      </c>
      <c r="N6" s="17">
        <f t="shared" si="0"/>
        <v>0</v>
      </c>
      <c r="O6" s="16">
        <f t="shared" si="0"/>
        <v>1</v>
      </c>
      <c r="P6" s="17">
        <f t="shared" si="0"/>
        <v>0</v>
      </c>
      <c r="Q6" s="17">
        <f t="shared" si="0"/>
        <v>0</v>
      </c>
      <c r="R6" s="16">
        <f t="shared" si="0"/>
        <v>1</v>
      </c>
      <c r="S6" s="17">
        <f t="shared" si="0"/>
        <v>0</v>
      </c>
      <c r="T6" s="17">
        <f t="shared" si="0"/>
        <v>0</v>
      </c>
      <c r="U6" s="16">
        <f t="shared" si="0"/>
        <v>1</v>
      </c>
      <c r="V6" s="17">
        <f t="shared" si="0"/>
        <v>0</v>
      </c>
      <c r="W6" s="17">
        <f t="shared" si="0"/>
        <v>0</v>
      </c>
      <c r="X6" s="16">
        <f t="shared" si="0"/>
        <v>1</v>
      </c>
      <c r="Y6" s="17">
        <f t="shared" si="0"/>
        <v>0</v>
      </c>
      <c r="Z6" s="17">
        <f t="shared" si="0"/>
        <v>0</v>
      </c>
      <c r="AA6" s="16">
        <f t="shared" si="0"/>
        <v>1</v>
      </c>
      <c r="AB6" s="17">
        <f t="shared" si="0"/>
        <v>0</v>
      </c>
      <c r="AC6" s="17">
        <f t="shared" si="0"/>
        <v>0</v>
      </c>
      <c r="AD6" s="16">
        <f t="shared" si="0"/>
        <v>1</v>
      </c>
      <c r="AE6" s="17">
        <f t="shared" si="0"/>
        <v>0</v>
      </c>
      <c r="AF6" s="17">
        <f t="shared" si="0"/>
        <v>0</v>
      </c>
      <c r="AG6" s="16">
        <f t="shared" si="0"/>
        <v>1</v>
      </c>
      <c r="AH6" s="17">
        <f t="shared" si="0"/>
        <v>0</v>
      </c>
      <c r="AI6" s="17">
        <f t="shared" si="0"/>
        <v>0</v>
      </c>
      <c r="AJ6" s="16">
        <f t="shared" si="0"/>
        <v>1</v>
      </c>
      <c r="AK6" s="17">
        <f t="shared" si="0"/>
        <v>0</v>
      </c>
      <c r="AL6" s="17">
        <f t="shared" si="0"/>
        <v>0</v>
      </c>
      <c r="AM6" s="18"/>
      <c r="AN6" s="19"/>
      <c r="AO6" s="20"/>
      <c r="AP6" s="21"/>
      <c r="AQ6" s="19"/>
      <c r="AR6" s="20"/>
      <c r="AS6" s="248"/>
      <c r="AT6" s="249"/>
      <c r="AU6" s="250"/>
    </row>
    <row r="7" spans="1:47" ht="13.5" customHeight="1">
      <c r="A7" s="9">
        <v>2</v>
      </c>
      <c r="B7" s="237" t="s">
        <v>106</v>
      </c>
      <c r="C7" s="10">
        <f>$Q$74</f>
        <v>3</v>
      </c>
      <c r="D7" s="11" t="s">
        <v>18</v>
      </c>
      <c r="E7" s="12">
        <f>$O$74</f>
        <v>1</v>
      </c>
      <c r="F7" s="239"/>
      <c r="G7" s="244"/>
      <c r="H7" s="241"/>
      <c r="I7" s="10">
        <f>$O$67</f>
        <v>3</v>
      </c>
      <c r="J7" s="11" t="s">
        <v>18</v>
      </c>
      <c r="K7" s="12">
        <f>$Q$67</f>
        <v>0</v>
      </c>
      <c r="L7" s="10">
        <f>$AS$57</f>
        <v>3</v>
      </c>
      <c r="M7" s="11" t="s">
        <v>18</v>
      </c>
      <c r="N7" s="12">
        <f>$AU$57</f>
        <v>1</v>
      </c>
      <c r="O7" s="10">
        <f>$O$57</f>
        <v>3</v>
      </c>
      <c r="P7" s="11" t="s">
        <v>18</v>
      </c>
      <c r="Q7" s="12">
        <f>$Q$57</f>
        <v>0</v>
      </c>
      <c r="R7" s="10">
        <f>$AS$49</f>
        <v>3</v>
      </c>
      <c r="S7" s="11" t="s">
        <v>18</v>
      </c>
      <c r="T7" s="12">
        <f>$AU$49</f>
        <v>0</v>
      </c>
      <c r="U7" s="10">
        <f>$O$49</f>
        <v>3</v>
      </c>
      <c r="V7" s="11" t="s">
        <v>18</v>
      </c>
      <c r="W7" s="12">
        <f>$Q$49</f>
        <v>0</v>
      </c>
      <c r="X7" s="10">
        <f>$AS$41</f>
        <v>3</v>
      </c>
      <c r="Y7" s="11" t="s">
        <v>18</v>
      </c>
      <c r="Z7" s="12">
        <f>$AU$41</f>
        <v>0</v>
      </c>
      <c r="AA7" s="10">
        <f>$O$41</f>
        <v>3</v>
      </c>
      <c r="AB7" s="11" t="s">
        <v>18</v>
      </c>
      <c r="AC7" s="12">
        <f>$Q$41</f>
        <v>0</v>
      </c>
      <c r="AD7" s="10">
        <f>$AS$33</f>
        <v>3</v>
      </c>
      <c r="AE7" s="11" t="s">
        <v>18</v>
      </c>
      <c r="AF7" s="12">
        <f>$AU$33</f>
        <v>0</v>
      </c>
      <c r="AG7" s="10">
        <f>$O$33</f>
        <v>3</v>
      </c>
      <c r="AH7" s="11" t="s">
        <v>18</v>
      </c>
      <c r="AI7" s="12">
        <f>$Q$33</f>
        <v>0</v>
      </c>
      <c r="AJ7" s="10">
        <f>$AS$67</f>
        <v>3</v>
      </c>
      <c r="AK7" s="11" t="s">
        <v>18</v>
      </c>
      <c r="AL7" s="12">
        <f>$AU$67</f>
        <v>0</v>
      </c>
      <c r="AM7" s="14">
        <f>SUM(AJ8,AG8,AD8,AA8,X8,U8,R8,O8,L8,I8,C8)</f>
        <v>11</v>
      </c>
      <c r="AN7" s="11" t="s">
        <v>18</v>
      </c>
      <c r="AO7" s="12">
        <f>SUM(AL8,AI8,AF8,AC8,Z8,W8,T8,Q8,N8,K8,E8)</f>
        <v>0</v>
      </c>
      <c r="AP7" s="10">
        <f>SUM(AJ7,AG7,AD7,AA7,X7,U7,R7,O7,L7,I7,F7,C7)</f>
        <v>33</v>
      </c>
      <c r="AQ7" s="11" t="s">
        <v>18</v>
      </c>
      <c r="AR7" s="12">
        <f>SUM(AL7,AI7,AF7,AC7,Z7,W7,T7,Q7,N7,K7,H7,E7)</f>
        <v>2</v>
      </c>
      <c r="AS7" s="1046"/>
      <c r="AT7" s="1023"/>
      <c r="AU7" s="1024"/>
    </row>
    <row r="8" spans="1:47" ht="13.5" customHeight="1">
      <c r="A8" s="15"/>
      <c r="B8" s="238" t="s">
        <v>107</v>
      </c>
      <c r="C8" s="16">
        <f>IF(C7=3,1,0)</f>
        <v>1</v>
      </c>
      <c r="D8" s="17">
        <f>IF(D7=3,1,0)</f>
        <v>0</v>
      </c>
      <c r="E8" s="17">
        <f>IF(E7=3,1,0)</f>
        <v>0</v>
      </c>
      <c r="F8" s="242"/>
      <c r="G8" s="243"/>
      <c r="H8" s="243"/>
      <c r="I8" s="16">
        <f aca="true" t="shared" si="1" ref="I8:AL8">IF(I7=3,1,0)</f>
        <v>1</v>
      </c>
      <c r="J8" s="17">
        <f t="shared" si="1"/>
        <v>0</v>
      </c>
      <c r="K8" s="17">
        <f t="shared" si="1"/>
        <v>0</v>
      </c>
      <c r="L8" s="16">
        <f t="shared" si="1"/>
        <v>1</v>
      </c>
      <c r="M8" s="17">
        <f t="shared" si="1"/>
        <v>0</v>
      </c>
      <c r="N8" s="17">
        <f t="shared" si="1"/>
        <v>0</v>
      </c>
      <c r="O8" s="16">
        <f t="shared" si="1"/>
        <v>1</v>
      </c>
      <c r="P8" s="17">
        <f t="shared" si="1"/>
        <v>0</v>
      </c>
      <c r="Q8" s="17">
        <f t="shared" si="1"/>
        <v>0</v>
      </c>
      <c r="R8" s="16">
        <f t="shared" si="1"/>
        <v>1</v>
      </c>
      <c r="S8" s="17">
        <f t="shared" si="1"/>
        <v>0</v>
      </c>
      <c r="T8" s="17">
        <f t="shared" si="1"/>
        <v>0</v>
      </c>
      <c r="U8" s="16">
        <f t="shared" si="1"/>
        <v>1</v>
      </c>
      <c r="V8" s="17">
        <f t="shared" si="1"/>
        <v>0</v>
      </c>
      <c r="W8" s="17">
        <f t="shared" si="1"/>
        <v>0</v>
      </c>
      <c r="X8" s="16">
        <f t="shared" si="1"/>
        <v>1</v>
      </c>
      <c r="Y8" s="17">
        <f t="shared" si="1"/>
        <v>0</v>
      </c>
      <c r="Z8" s="17">
        <f t="shared" si="1"/>
        <v>0</v>
      </c>
      <c r="AA8" s="16">
        <f t="shared" si="1"/>
        <v>1</v>
      </c>
      <c r="AB8" s="17">
        <f t="shared" si="1"/>
        <v>0</v>
      </c>
      <c r="AC8" s="17">
        <f t="shared" si="1"/>
        <v>0</v>
      </c>
      <c r="AD8" s="16">
        <f t="shared" si="1"/>
        <v>1</v>
      </c>
      <c r="AE8" s="17">
        <f t="shared" si="1"/>
        <v>0</v>
      </c>
      <c r="AF8" s="17">
        <f t="shared" si="1"/>
        <v>0</v>
      </c>
      <c r="AG8" s="16">
        <f t="shared" si="1"/>
        <v>1</v>
      </c>
      <c r="AH8" s="17">
        <f t="shared" si="1"/>
        <v>0</v>
      </c>
      <c r="AI8" s="17">
        <f t="shared" si="1"/>
        <v>0</v>
      </c>
      <c r="AJ8" s="16">
        <f t="shared" si="1"/>
        <v>1</v>
      </c>
      <c r="AK8" s="17">
        <f t="shared" si="1"/>
        <v>0</v>
      </c>
      <c r="AL8" s="17">
        <f t="shared" si="1"/>
        <v>0</v>
      </c>
      <c r="AM8" s="18"/>
      <c r="AN8" s="19"/>
      <c r="AO8" s="20"/>
      <c r="AP8" s="21"/>
      <c r="AQ8" s="19"/>
      <c r="AR8" s="20"/>
      <c r="AS8" s="248"/>
      <c r="AT8" s="251"/>
      <c r="AU8" s="250"/>
    </row>
    <row r="9" spans="1:47" ht="13.5" customHeight="1">
      <c r="A9" s="9">
        <v>3</v>
      </c>
      <c r="B9" s="237" t="s">
        <v>109</v>
      </c>
      <c r="C9" s="10">
        <f>$AU$66</f>
        <v>0</v>
      </c>
      <c r="D9" s="11" t="s">
        <v>18</v>
      </c>
      <c r="E9" s="12">
        <f>$AS$66</f>
        <v>3</v>
      </c>
      <c r="F9" s="10">
        <f>$Q$67</f>
        <v>0</v>
      </c>
      <c r="G9" s="11" t="s">
        <v>18</v>
      </c>
      <c r="H9" s="12">
        <f>$O$67</f>
        <v>3</v>
      </c>
      <c r="I9" s="239"/>
      <c r="J9" s="244"/>
      <c r="K9" s="241"/>
      <c r="L9" s="10">
        <f>$O$58</f>
        <v>1</v>
      </c>
      <c r="M9" s="11" t="s">
        <v>18</v>
      </c>
      <c r="N9" s="12">
        <f>$Q$58</f>
        <v>3</v>
      </c>
      <c r="O9" s="10">
        <f>$AS$50</f>
        <v>3</v>
      </c>
      <c r="P9" s="11" t="s">
        <v>18</v>
      </c>
      <c r="Q9" s="12">
        <f>$AU$50</f>
        <v>0</v>
      </c>
      <c r="R9" s="10">
        <f>$O$50</f>
        <v>3</v>
      </c>
      <c r="S9" s="11" t="s">
        <v>18</v>
      </c>
      <c r="T9" s="12">
        <f>$Q$50</f>
        <v>1</v>
      </c>
      <c r="U9" s="10">
        <f>$AS$42</f>
        <v>1</v>
      </c>
      <c r="V9" s="11" t="s">
        <v>18</v>
      </c>
      <c r="W9" s="12">
        <f>$AU$42</f>
        <v>3</v>
      </c>
      <c r="X9" s="10">
        <f>$O$42</f>
        <v>3</v>
      </c>
      <c r="Y9" s="11" t="s">
        <v>18</v>
      </c>
      <c r="Z9" s="12">
        <f>$Q$42</f>
        <v>0</v>
      </c>
      <c r="AA9" s="10">
        <f>$AS$34</f>
        <v>0</v>
      </c>
      <c r="AB9" s="11" t="s">
        <v>18</v>
      </c>
      <c r="AC9" s="12">
        <f>$AU$34</f>
        <v>3</v>
      </c>
      <c r="AD9" s="10">
        <f>$O$34</f>
        <v>3</v>
      </c>
      <c r="AE9" s="11" t="s">
        <v>18</v>
      </c>
      <c r="AF9" s="12">
        <f>$Q$34</f>
        <v>1</v>
      </c>
      <c r="AG9" s="10">
        <f>$O$75</f>
        <v>3</v>
      </c>
      <c r="AH9" s="11" t="s">
        <v>18</v>
      </c>
      <c r="AI9" s="12">
        <f>$Q$75</f>
        <v>0</v>
      </c>
      <c r="AJ9" s="10">
        <f>$AS$58</f>
        <v>3</v>
      </c>
      <c r="AK9" s="11" t="s">
        <v>18</v>
      </c>
      <c r="AL9" s="12">
        <f>$AU$58</f>
        <v>0</v>
      </c>
      <c r="AM9" s="14">
        <f>SUM(AJ10,AG10,AD10,AA10,X10,U10,R10,O10,L10,F10,C10)</f>
        <v>6</v>
      </c>
      <c r="AN9" s="11" t="s">
        <v>18</v>
      </c>
      <c r="AO9" s="12">
        <f>SUM(AL10,AI10,AF10,AC10,Z10,W10,T10,Q10,N10,H10,E10)</f>
        <v>5</v>
      </c>
      <c r="AP9" s="10">
        <f>SUM(AJ9,AG9,AD9,AA9,X9,U9,R9,O9,L9,I9,F9,C9)</f>
        <v>20</v>
      </c>
      <c r="AQ9" s="11" t="s">
        <v>18</v>
      </c>
      <c r="AR9" s="12">
        <f>SUM(AL9,AI9,AF9,AC9,Z9,W9,T9,Q9,N9,K9,H9,E9)</f>
        <v>17</v>
      </c>
      <c r="AS9" s="1046"/>
      <c r="AT9" s="1023"/>
      <c r="AU9" s="1024"/>
    </row>
    <row r="10" spans="1:47" ht="13.5" customHeight="1">
      <c r="A10" s="15"/>
      <c r="B10" s="238" t="s">
        <v>110</v>
      </c>
      <c r="C10" s="16">
        <f>IF(C9=3,1,0)</f>
        <v>0</v>
      </c>
      <c r="D10" s="17"/>
      <c r="E10" s="17">
        <f>IF(E9=3,1,0)</f>
        <v>1</v>
      </c>
      <c r="F10" s="16">
        <f>IF(F9=3,1,0)</f>
        <v>0</v>
      </c>
      <c r="G10" s="17"/>
      <c r="H10" s="17">
        <f>IF(H9=3,1,0)</f>
        <v>1</v>
      </c>
      <c r="I10" s="242"/>
      <c r="J10" s="243"/>
      <c r="K10" s="243"/>
      <c r="L10" s="16">
        <f>IF(L9=3,1,0)</f>
        <v>0</v>
      </c>
      <c r="M10" s="17"/>
      <c r="N10" s="17">
        <f>IF(N9=3,1,0)</f>
        <v>1</v>
      </c>
      <c r="O10" s="16">
        <f>IF(O9=3,1,0)</f>
        <v>1</v>
      </c>
      <c r="P10" s="17"/>
      <c r="Q10" s="17">
        <f>IF(Q9=3,1,0)</f>
        <v>0</v>
      </c>
      <c r="R10" s="16">
        <f>IF(R9=3,1,0)</f>
        <v>1</v>
      </c>
      <c r="S10" s="17"/>
      <c r="T10" s="17">
        <f>IF(T9=3,1,0)</f>
        <v>0</v>
      </c>
      <c r="U10" s="16">
        <f>IF(U9=3,1,0)</f>
        <v>0</v>
      </c>
      <c r="V10" s="17"/>
      <c r="W10" s="17">
        <f>IF(W9=3,1,0)</f>
        <v>1</v>
      </c>
      <c r="X10" s="16">
        <f>IF(X9=3,1,0)</f>
        <v>1</v>
      </c>
      <c r="Y10" s="17"/>
      <c r="Z10" s="17">
        <f>IF(Z9=3,1,0)</f>
        <v>0</v>
      </c>
      <c r="AA10" s="16">
        <f>IF(AA9=3,1,0)</f>
        <v>0</v>
      </c>
      <c r="AB10" s="17"/>
      <c r="AC10" s="17">
        <f>IF(AC9=3,1,0)</f>
        <v>1</v>
      </c>
      <c r="AD10" s="16">
        <f>IF(AD9=3,1,0)</f>
        <v>1</v>
      </c>
      <c r="AE10" s="17"/>
      <c r="AF10" s="17">
        <f>IF(AF9=3,1,0)</f>
        <v>0</v>
      </c>
      <c r="AG10" s="16">
        <f>IF(AG9=3,1,0)</f>
        <v>1</v>
      </c>
      <c r="AH10" s="17"/>
      <c r="AI10" s="17">
        <f>IF(AI9=3,1,0)</f>
        <v>0</v>
      </c>
      <c r="AJ10" s="16">
        <f>IF(AJ9=3,1,0)</f>
        <v>1</v>
      </c>
      <c r="AK10" s="17"/>
      <c r="AL10" s="17">
        <f>IF(AL9=3,1,0)</f>
        <v>0</v>
      </c>
      <c r="AM10" s="18"/>
      <c r="AN10" s="19"/>
      <c r="AO10" s="20"/>
      <c r="AP10" s="21"/>
      <c r="AQ10" s="19"/>
      <c r="AR10" s="20"/>
      <c r="AS10" s="248"/>
      <c r="AT10" s="251"/>
      <c r="AU10" s="250"/>
    </row>
    <row r="11" spans="1:47" ht="13.5" customHeight="1">
      <c r="A11" s="9">
        <v>4</v>
      </c>
      <c r="B11" s="237" t="s">
        <v>111</v>
      </c>
      <c r="C11" s="10">
        <f>$Q$66</f>
        <v>1</v>
      </c>
      <c r="D11" s="11" t="s">
        <v>18</v>
      </c>
      <c r="E11" s="12">
        <f>$O$66</f>
        <v>3</v>
      </c>
      <c r="F11" s="10">
        <f>$AU$57</f>
        <v>1</v>
      </c>
      <c r="G11" s="11" t="s">
        <v>18</v>
      </c>
      <c r="H11" s="12">
        <f>$AS$57</f>
        <v>3</v>
      </c>
      <c r="I11" s="10">
        <f>$Q$58</f>
        <v>3</v>
      </c>
      <c r="J11" s="11" t="s">
        <v>18</v>
      </c>
      <c r="K11" s="12">
        <f>$O$58</f>
        <v>1</v>
      </c>
      <c r="L11" s="239"/>
      <c r="M11" s="244"/>
      <c r="N11" s="241"/>
      <c r="O11" s="10">
        <f>$O$51</f>
        <v>3</v>
      </c>
      <c r="P11" s="11" t="s">
        <v>18</v>
      </c>
      <c r="Q11" s="12">
        <f>$Q$51</f>
        <v>1</v>
      </c>
      <c r="R11" s="10">
        <f>$AS$43</f>
        <v>3</v>
      </c>
      <c r="S11" s="11" t="s">
        <v>18</v>
      </c>
      <c r="T11" s="12">
        <f>$AU$43</f>
        <v>0</v>
      </c>
      <c r="U11" s="10">
        <f>$O$43</f>
        <v>3</v>
      </c>
      <c r="V11" s="11" t="s">
        <v>18</v>
      </c>
      <c r="W11" s="12">
        <f>$Q$43</f>
        <v>1</v>
      </c>
      <c r="X11" s="10">
        <f>$AS$35</f>
        <v>3</v>
      </c>
      <c r="Y11" s="11" t="s">
        <v>18</v>
      </c>
      <c r="Z11" s="12">
        <f>$AU$35</f>
        <v>0</v>
      </c>
      <c r="AA11" s="10">
        <f>$O$35</f>
        <v>3</v>
      </c>
      <c r="AB11" s="11" t="s">
        <v>18</v>
      </c>
      <c r="AC11" s="12">
        <f>$Q$35</f>
        <v>0</v>
      </c>
      <c r="AD11" s="10">
        <f>$O$76</f>
        <v>3</v>
      </c>
      <c r="AE11" s="11" t="s">
        <v>18</v>
      </c>
      <c r="AF11" s="12">
        <f>$Q$76</f>
        <v>0</v>
      </c>
      <c r="AG11" s="10">
        <f>$AS$68</f>
        <v>3</v>
      </c>
      <c r="AH11" s="11" t="s">
        <v>18</v>
      </c>
      <c r="AI11" s="12">
        <f>$AU$68</f>
        <v>0</v>
      </c>
      <c r="AJ11" s="10">
        <f>$AS$51</f>
        <v>3</v>
      </c>
      <c r="AK11" s="11" t="s">
        <v>18</v>
      </c>
      <c r="AL11" s="12">
        <f>$AU$51</f>
        <v>0</v>
      </c>
      <c r="AM11" s="14">
        <f>SUM(AJ12,AG12,AD12,AA12,X12,U12,R12,O12,I12,F12,C12)</f>
        <v>9</v>
      </c>
      <c r="AN11" s="11" t="s">
        <v>18</v>
      </c>
      <c r="AO11" s="12">
        <f>SUM(AL12,AI12,AF12,AC12,Z12,W12,T12,Q12,K12,H12,E12)</f>
        <v>2</v>
      </c>
      <c r="AP11" s="10">
        <f>SUM(AJ11,AG11,AD11,AA11,X11,U11,R11,O11,L11,I11,F11,C11)</f>
        <v>29</v>
      </c>
      <c r="AQ11" s="11" t="s">
        <v>18</v>
      </c>
      <c r="AR11" s="12">
        <f>SUM(AL11,AI11,AF11,AC11,Z11,W11,T11,Q11,N11,K11,H11,E11)</f>
        <v>9</v>
      </c>
      <c r="AS11" s="1046"/>
      <c r="AT11" s="1023"/>
      <c r="AU11" s="1024"/>
    </row>
    <row r="12" spans="1:47" ht="13.5" customHeight="1">
      <c r="A12" s="15"/>
      <c r="B12" s="238" t="s">
        <v>112</v>
      </c>
      <c r="C12" s="16">
        <f>IF(C11=3,1,0)</f>
        <v>0</v>
      </c>
      <c r="D12" s="17"/>
      <c r="E12" s="17">
        <f>IF(E11=3,1,0)</f>
        <v>1</v>
      </c>
      <c r="F12" s="16">
        <f>IF(F11=3,1,0)</f>
        <v>0</v>
      </c>
      <c r="G12" s="17"/>
      <c r="H12" s="17">
        <f>IF(H11=3,1,0)</f>
        <v>1</v>
      </c>
      <c r="I12" s="16">
        <f>IF(I11=3,1,0)</f>
        <v>1</v>
      </c>
      <c r="J12" s="17"/>
      <c r="K12" s="17">
        <f>IF(K11=3,1,0)</f>
        <v>0</v>
      </c>
      <c r="L12" s="242"/>
      <c r="M12" s="243"/>
      <c r="N12" s="243"/>
      <c r="O12" s="16">
        <f>IF(O11=3,1,0)</f>
        <v>1</v>
      </c>
      <c r="P12" s="17"/>
      <c r="Q12" s="17">
        <f>IF(Q11=3,1,0)</f>
        <v>0</v>
      </c>
      <c r="R12" s="16">
        <f>IF(R11=3,1,0)</f>
        <v>1</v>
      </c>
      <c r="S12" s="17"/>
      <c r="T12" s="17">
        <f>IF(T11=3,1,0)</f>
        <v>0</v>
      </c>
      <c r="U12" s="16">
        <f>IF(U11=3,1,0)</f>
        <v>1</v>
      </c>
      <c r="V12" s="17"/>
      <c r="W12" s="17">
        <f>IF(W11=3,1,0)</f>
        <v>0</v>
      </c>
      <c r="X12" s="16">
        <f>IF(X11=3,1,0)</f>
        <v>1</v>
      </c>
      <c r="Y12" s="17"/>
      <c r="Z12" s="17">
        <f>IF(Z11=3,1,0)</f>
        <v>0</v>
      </c>
      <c r="AA12" s="16">
        <f>IF(AA11=3,1,0)</f>
        <v>1</v>
      </c>
      <c r="AB12" s="17"/>
      <c r="AC12" s="17">
        <f>IF(AC11=3,1,0)</f>
        <v>0</v>
      </c>
      <c r="AD12" s="16">
        <f>IF(AD11=3,1,0)</f>
        <v>1</v>
      </c>
      <c r="AE12" s="17"/>
      <c r="AF12" s="17">
        <f>IF(AF11=3,1,0)</f>
        <v>0</v>
      </c>
      <c r="AG12" s="16">
        <f>IF(AG11=3,1,0)</f>
        <v>1</v>
      </c>
      <c r="AH12" s="17"/>
      <c r="AI12" s="17">
        <f>IF(AI11=3,1,0)</f>
        <v>0</v>
      </c>
      <c r="AJ12" s="16">
        <f>IF(AJ11=3,1,0)</f>
        <v>1</v>
      </c>
      <c r="AK12" s="17"/>
      <c r="AL12" s="17">
        <f>IF(AL11=3,1,0)</f>
        <v>0</v>
      </c>
      <c r="AM12" s="18"/>
      <c r="AN12" s="19"/>
      <c r="AO12" s="20"/>
      <c r="AP12" s="21"/>
      <c r="AQ12" s="19"/>
      <c r="AR12" s="20"/>
      <c r="AS12" s="248"/>
      <c r="AT12" s="251"/>
      <c r="AU12" s="250"/>
    </row>
    <row r="13" spans="1:47" ht="13.5" customHeight="1">
      <c r="A13" s="9">
        <v>5</v>
      </c>
      <c r="B13" s="237" t="s">
        <v>114</v>
      </c>
      <c r="C13" s="10">
        <f>$AU$56</f>
        <v>0</v>
      </c>
      <c r="D13" s="11" t="s">
        <v>18</v>
      </c>
      <c r="E13" s="12">
        <f>$AS$56</f>
        <v>3</v>
      </c>
      <c r="F13" s="10">
        <f>$Q$57</f>
        <v>0</v>
      </c>
      <c r="G13" s="11" t="s">
        <v>18</v>
      </c>
      <c r="H13" s="12">
        <f>$O$57</f>
        <v>3</v>
      </c>
      <c r="I13" s="10">
        <f>$AU$50</f>
        <v>0</v>
      </c>
      <c r="J13" s="11" t="s">
        <v>18</v>
      </c>
      <c r="K13" s="12">
        <f>$AS$50</f>
        <v>3</v>
      </c>
      <c r="L13" s="10">
        <f>$Q$51</f>
        <v>1</v>
      </c>
      <c r="M13" s="11" t="s">
        <v>18</v>
      </c>
      <c r="N13" s="12">
        <f>$O$51</f>
        <v>3</v>
      </c>
      <c r="O13" s="239"/>
      <c r="P13" s="244"/>
      <c r="Q13" s="241"/>
      <c r="R13" s="10">
        <f>$O$44</f>
        <v>3</v>
      </c>
      <c r="S13" s="11" t="s">
        <v>18</v>
      </c>
      <c r="T13" s="12">
        <f>$Q$44</f>
        <v>1</v>
      </c>
      <c r="U13" s="10">
        <f>$AS$36</f>
        <v>0</v>
      </c>
      <c r="V13" s="11" t="s">
        <v>18</v>
      </c>
      <c r="W13" s="12">
        <f>$AU$36</f>
        <v>3</v>
      </c>
      <c r="X13" s="10">
        <f>$O$36</f>
        <v>1</v>
      </c>
      <c r="Y13" s="11" t="s">
        <v>18</v>
      </c>
      <c r="Z13" s="12">
        <f>$Q$36</f>
        <v>3</v>
      </c>
      <c r="AA13" s="10">
        <f>$O$77</f>
        <v>0</v>
      </c>
      <c r="AB13" s="11" t="s">
        <v>18</v>
      </c>
      <c r="AC13" s="12">
        <f>$Q$77</f>
        <v>3</v>
      </c>
      <c r="AD13" s="10">
        <f>$AS$69</f>
        <v>1</v>
      </c>
      <c r="AE13" s="11" t="s">
        <v>18</v>
      </c>
      <c r="AF13" s="12">
        <f>$AU$69</f>
        <v>3</v>
      </c>
      <c r="AG13" s="10">
        <f>$O$68</f>
        <v>2</v>
      </c>
      <c r="AH13" s="11" t="s">
        <v>18</v>
      </c>
      <c r="AI13" s="12">
        <f>$Q$68</f>
        <v>3</v>
      </c>
      <c r="AJ13" s="10">
        <f>$AS$44</f>
        <v>3</v>
      </c>
      <c r="AK13" s="11" t="s">
        <v>18</v>
      </c>
      <c r="AL13" s="12">
        <f>$AU$44</f>
        <v>1</v>
      </c>
      <c r="AM13" s="14">
        <f>SUM(AJ14,AG14,AD14,AA14,X14,U14,R14,L14,I14,F14,C14)</f>
        <v>2</v>
      </c>
      <c r="AN13" s="11" t="s">
        <v>18</v>
      </c>
      <c r="AO13" s="12">
        <f>SUM(AL14,AI14,AF14,AC14,Z14,W14,T14,N14,K14,H14,E14)</f>
        <v>9</v>
      </c>
      <c r="AP13" s="10">
        <f>SUM(AJ13,AG13,AD13,AA13,X13,U13,R13,O13,L13,I13,F13,C13)</f>
        <v>11</v>
      </c>
      <c r="AQ13" s="11" t="s">
        <v>18</v>
      </c>
      <c r="AR13" s="12">
        <f>SUM(AL13,AI13,AF13,AC13,Z13,W13,T13,Q13,N13,K13,H13,E13)</f>
        <v>29</v>
      </c>
      <c r="AS13" s="1025"/>
      <c r="AT13" s="1023"/>
      <c r="AU13" s="1024"/>
    </row>
    <row r="14" spans="1:47" ht="13.5" customHeight="1">
      <c r="A14" s="15"/>
      <c r="B14" s="238" t="s">
        <v>115</v>
      </c>
      <c r="C14" s="16">
        <f>IF(C13=3,1,0)</f>
        <v>0</v>
      </c>
      <c r="D14" s="17"/>
      <c r="E14" s="17">
        <f>IF(E13=3,1,0)</f>
        <v>1</v>
      </c>
      <c r="F14" s="16">
        <f>IF(F13=3,1,0)</f>
        <v>0</v>
      </c>
      <c r="G14" s="17"/>
      <c r="H14" s="17">
        <f>IF(H13=3,1,0)</f>
        <v>1</v>
      </c>
      <c r="I14" s="16">
        <f>IF(I13=3,1,0)</f>
        <v>0</v>
      </c>
      <c r="J14" s="17"/>
      <c r="K14" s="17">
        <f>IF(K13=3,1,0)</f>
        <v>1</v>
      </c>
      <c r="L14" s="16">
        <f>IF(L13=3,1,0)</f>
        <v>0</v>
      </c>
      <c r="M14" s="17"/>
      <c r="N14" s="17">
        <f>IF(N13=3,1,0)</f>
        <v>1</v>
      </c>
      <c r="O14" s="242"/>
      <c r="P14" s="243"/>
      <c r="Q14" s="243"/>
      <c r="R14" s="16">
        <f>IF(R13=3,1,0)</f>
        <v>1</v>
      </c>
      <c r="S14" s="17"/>
      <c r="T14" s="17">
        <f>IF(T13=3,1,0)</f>
        <v>0</v>
      </c>
      <c r="U14" s="16">
        <f>IF(U13=3,1,0)</f>
        <v>0</v>
      </c>
      <c r="V14" s="17"/>
      <c r="W14" s="17">
        <f>IF(W13=3,1,0)</f>
        <v>1</v>
      </c>
      <c r="X14" s="16">
        <f>IF(X13=3,1,0)</f>
        <v>0</v>
      </c>
      <c r="Y14" s="17"/>
      <c r="Z14" s="17">
        <f>IF(Z13=3,1,0)</f>
        <v>1</v>
      </c>
      <c r="AA14" s="16">
        <f>IF(AA13=3,1,0)</f>
        <v>0</v>
      </c>
      <c r="AB14" s="17"/>
      <c r="AC14" s="17">
        <f>IF(AC13=3,1,0)</f>
        <v>1</v>
      </c>
      <c r="AD14" s="16">
        <f>IF(AD13=3,1,0)</f>
        <v>0</v>
      </c>
      <c r="AE14" s="17"/>
      <c r="AF14" s="17">
        <f>IF(AF13=3,1,0)</f>
        <v>1</v>
      </c>
      <c r="AG14" s="16">
        <f>IF(AG13=3,1,0)</f>
        <v>0</v>
      </c>
      <c r="AH14" s="17"/>
      <c r="AI14" s="17">
        <f>IF(AI13=3,1,0)</f>
        <v>1</v>
      </c>
      <c r="AJ14" s="16">
        <f>IF(AJ13=3,1,0)</f>
        <v>1</v>
      </c>
      <c r="AK14" s="17"/>
      <c r="AL14" s="17">
        <f>IF(AL13=3,1,0)</f>
        <v>0</v>
      </c>
      <c r="AM14" s="18"/>
      <c r="AN14" s="19"/>
      <c r="AO14" s="20"/>
      <c r="AP14" s="21"/>
      <c r="AQ14" s="19"/>
      <c r="AR14" s="20"/>
      <c r="AS14" s="248"/>
      <c r="AT14" s="251"/>
      <c r="AU14" s="250"/>
    </row>
    <row r="15" spans="1:47" ht="13.5" customHeight="1">
      <c r="A15" s="9">
        <v>6</v>
      </c>
      <c r="B15" s="237" t="s">
        <v>116</v>
      </c>
      <c r="C15" s="10">
        <f>$Q$56</f>
        <v>0</v>
      </c>
      <c r="D15" s="11" t="s">
        <v>18</v>
      </c>
      <c r="E15" s="12">
        <f>$O$56</f>
        <v>3</v>
      </c>
      <c r="F15" s="10">
        <f>$AU$49</f>
        <v>0</v>
      </c>
      <c r="G15" s="11" t="s">
        <v>18</v>
      </c>
      <c r="H15" s="12">
        <f>$AS$49</f>
        <v>3</v>
      </c>
      <c r="I15" s="10">
        <f>$Q$50</f>
        <v>1</v>
      </c>
      <c r="J15" s="11" t="s">
        <v>18</v>
      </c>
      <c r="K15" s="12">
        <f>$O$50</f>
        <v>3</v>
      </c>
      <c r="L15" s="10">
        <f>$AU$43</f>
        <v>0</v>
      </c>
      <c r="M15" s="11" t="s">
        <v>18</v>
      </c>
      <c r="N15" s="12">
        <f>$AS$43</f>
        <v>3</v>
      </c>
      <c r="O15" s="10">
        <f>$Q$44</f>
        <v>1</v>
      </c>
      <c r="P15" s="11" t="s">
        <v>18</v>
      </c>
      <c r="Q15" s="12">
        <f>$O$44</f>
        <v>3</v>
      </c>
      <c r="R15" s="239"/>
      <c r="S15" s="244"/>
      <c r="T15" s="241"/>
      <c r="U15" s="10">
        <f>$O$37</f>
        <v>2</v>
      </c>
      <c r="V15" s="11" t="s">
        <v>18</v>
      </c>
      <c r="W15" s="12">
        <f>$Q$37</f>
        <v>3</v>
      </c>
      <c r="X15" s="10">
        <f>$O$78</f>
        <v>3</v>
      </c>
      <c r="Y15" s="11" t="s">
        <v>18</v>
      </c>
      <c r="Z15" s="12">
        <f>$Q$78</f>
        <v>2</v>
      </c>
      <c r="AA15" s="10">
        <f>$AS$70</f>
        <v>0</v>
      </c>
      <c r="AB15" s="11" t="s">
        <v>18</v>
      </c>
      <c r="AC15" s="12">
        <f>$AU$70</f>
        <v>3</v>
      </c>
      <c r="AD15" s="10">
        <f>$O$69</f>
        <v>3</v>
      </c>
      <c r="AE15" s="11" t="s">
        <v>18</v>
      </c>
      <c r="AF15" s="12">
        <f>$Q$69</f>
        <v>2</v>
      </c>
      <c r="AG15" s="10">
        <f>$AS$59</f>
        <v>3</v>
      </c>
      <c r="AH15" s="11" t="s">
        <v>18</v>
      </c>
      <c r="AI15" s="12">
        <f>$AU$59</f>
        <v>1</v>
      </c>
      <c r="AJ15" s="10">
        <f>$AS$37</f>
        <v>3</v>
      </c>
      <c r="AK15" s="11" t="s">
        <v>18</v>
      </c>
      <c r="AL15" s="12">
        <f>$AU$37</f>
        <v>0</v>
      </c>
      <c r="AM15" s="14">
        <f>SUM(AJ16,AG16,AD16,AA16,X16,U16,O16,L16,I16,F16,C16)</f>
        <v>4</v>
      </c>
      <c r="AN15" s="11" t="s">
        <v>18</v>
      </c>
      <c r="AO15" s="12">
        <f>SUM(AL16,AI16,AF16,AC16,Z16,W16,Q16,N16,K16,H16,E16)</f>
        <v>7</v>
      </c>
      <c r="AP15" s="10">
        <f>SUM(AJ15,AG15,AD15,AA15,X15,U15,R15,O15,L15,I15,F15,C15)</f>
        <v>16</v>
      </c>
      <c r="AQ15" s="11" t="s">
        <v>18</v>
      </c>
      <c r="AR15" s="12">
        <f>SUM(AL15,AI15,AF15,AC15,Z15,W15,T15,Q15,N15,K15,H15,E15)</f>
        <v>26</v>
      </c>
      <c r="AS15" s="1025"/>
      <c r="AT15" s="1023"/>
      <c r="AU15" s="1024"/>
    </row>
    <row r="16" spans="1:47" ht="13.5" customHeight="1">
      <c r="A16" s="15"/>
      <c r="B16" s="238" t="s">
        <v>117</v>
      </c>
      <c r="C16" s="16">
        <f>IF(C15=3,1,0)</f>
        <v>0</v>
      </c>
      <c r="D16" s="17"/>
      <c r="E16" s="17">
        <f>IF(E15=3,1,0)</f>
        <v>1</v>
      </c>
      <c r="F16" s="16">
        <f>IF(F15=3,1,0)</f>
        <v>0</v>
      </c>
      <c r="G16" s="17"/>
      <c r="H16" s="17">
        <f>IF(H15=3,1,0)</f>
        <v>1</v>
      </c>
      <c r="I16" s="16">
        <f>IF(I15=3,1,0)</f>
        <v>0</v>
      </c>
      <c r="J16" s="17"/>
      <c r="K16" s="17">
        <f>IF(K15=3,1,0)</f>
        <v>1</v>
      </c>
      <c r="L16" s="16">
        <f>IF(L15=3,1,0)</f>
        <v>0</v>
      </c>
      <c r="M16" s="17"/>
      <c r="N16" s="17">
        <f>IF(N15=3,1,0)</f>
        <v>1</v>
      </c>
      <c r="O16" s="16">
        <f>IF(O15=3,1,0)</f>
        <v>0</v>
      </c>
      <c r="P16" s="17"/>
      <c r="Q16" s="17">
        <f>IF(Q15=3,1,0)</f>
        <v>1</v>
      </c>
      <c r="R16" s="242"/>
      <c r="S16" s="243"/>
      <c r="T16" s="243"/>
      <c r="U16" s="16">
        <f>IF(U15=3,1,0)</f>
        <v>0</v>
      </c>
      <c r="V16" s="17"/>
      <c r="W16" s="17">
        <f>IF(W15=3,1,0)</f>
        <v>1</v>
      </c>
      <c r="X16" s="16">
        <f>IF(X15=3,1,0)</f>
        <v>1</v>
      </c>
      <c r="Y16" s="17"/>
      <c r="Z16" s="17">
        <f>IF(Z15=3,1,0)</f>
        <v>0</v>
      </c>
      <c r="AA16" s="16">
        <f>IF(AA15=3,1,0)</f>
        <v>0</v>
      </c>
      <c r="AB16" s="17"/>
      <c r="AC16" s="17">
        <f>IF(AC15=3,1,0)</f>
        <v>1</v>
      </c>
      <c r="AD16" s="16">
        <f>IF(AD15=3,1,0)</f>
        <v>1</v>
      </c>
      <c r="AE16" s="17"/>
      <c r="AF16" s="17">
        <f>IF(AF15=3,1,0)</f>
        <v>0</v>
      </c>
      <c r="AG16" s="16">
        <f>IF(AG15=3,1,0)</f>
        <v>1</v>
      </c>
      <c r="AH16" s="17"/>
      <c r="AI16" s="17">
        <f>IF(AI15=3,1,0)</f>
        <v>0</v>
      </c>
      <c r="AJ16" s="16">
        <f>IF(AJ15=3,1,0)</f>
        <v>1</v>
      </c>
      <c r="AK16" s="17"/>
      <c r="AL16" s="17">
        <f>IF(AL15=3,1,0)</f>
        <v>0</v>
      </c>
      <c r="AM16" s="18"/>
      <c r="AN16" s="19"/>
      <c r="AO16" s="20"/>
      <c r="AP16" s="21"/>
      <c r="AQ16" s="19"/>
      <c r="AR16" s="20"/>
      <c r="AS16" s="248"/>
      <c r="AT16" s="251"/>
      <c r="AU16" s="250"/>
    </row>
    <row r="17" spans="1:47" ht="13.5" customHeight="1">
      <c r="A17" s="9">
        <v>7</v>
      </c>
      <c r="B17" s="237" t="s">
        <v>118</v>
      </c>
      <c r="C17" s="10">
        <f>$AU$48</f>
        <v>2</v>
      </c>
      <c r="D17" s="11" t="s">
        <v>18</v>
      </c>
      <c r="E17" s="12">
        <f>$AS$48</f>
        <v>3</v>
      </c>
      <c r="F17" s="10">
        <f>$Q$49</f>
        <v>0</v>
      </c>
      <c r="G17" s="11" t="s">
        <v>18</v>
      </c>
      <c r="H17" s="12">
        <f>$O$49</f>
        <v>3</v>
      </c>
      <c r="I17" s="10">
        <f>$AU$42</f>
        <v>3</v>
      </c>
      <c r="J17" s="11" t="s">
        <v>18</v>
      </c>
      <c r="K17" s="12">
        <f>$AS$42</f>
        <v>1</v>
      </c>
      <c r="L17" s="10">
        <f>$Q$43</f>
        <v>1</v>
      </c>
      <c r="M17" s="11" t="s">
        <v>18</v>
      </c>
      <c r="N17" s="12">
        <f>$O$43</f>
        <v>3</v>
      </c>
      <c r="O17" s="10">
        <f>$AU$36</f>
        <v>3</v>
      </c>
      <c r="P17" s="11" t="s">
        <v>18</v>
      </c>
      <c r="Q17" s="12">
        <f>$AS$36</f>
        <v>0</v>
      </c>
      <c r="R17" s="10">
        <f>$Q$37</f>
        <v>3</v>
      </c>
      <c r="S17" s="11" t="s">
        <v>18</v>
      </c>
      <c r="T17" s="12">
        <f>$O$37</f>
        <v>2</v>
      </c>
      <c r="U17" s="239"/>
      <c r="V17" s="244"/>
      <c r="W17" s="241"/>
      <c r="X17" s="10">
        <f>$AS$71</f>
        <v>3</v>
      </c>
      <c r="Y17" s="11" t="s">
        <v>18</v>
      </c>
      <c r="Z17" s="12">
        <f>$AU$71</f>
        <v>0</v>
      </c>
      <c r="AA17" s="10">
        <f>$O$70</f>
        <v>2</v>
      </c>
      <c r="AB17" s="11" t="s">
        <v>18</v>
      </c>
      <c r="AC17" s="12">
        <f>$Q$70</f>
        <v>3</v>
      </c>
      <c r="AD17" s="10">
        <f>$AS$60</f>
        <v>3</v>
      </c>
      <c r="AE17" s="11" t="s">
        <v>18</v>
      </c>
      <c r="AF17" s="12">
        <f>$AU$60</f>
        <v>0</v>
      </c>
      <c r="AG17" s="10">
        <f>$O$59</f>
        <v>3</v>
      </c>
      <c r="AH17" s="11" t="s">
        <v>18</v>
      </c>
      <c r="AI17" s="12">
        <f>$Q$59</f>
        <v>0</v>
      </c>
      <c r="AJ17" s="10">
        <f>$O$79</f>
        <v>3</v>
      </c>
      <c r="AK17" s="11" t="s">
        <v>18</v>
      </c>
      <c r="AL17" s="12">
        <f>$Q$79</f>
        <v>0</v>
      </c>
      <c r="AM17" s="14">
        <f>SUM(AJ18,AG18,AD18,AA18,X18,R18,O18,L18,I18,F18,C18)</f>
        <v>7</v>
      </c>
      <c r="AN17" s="11" t="s">
        <v>18</v>
      </c>
      <c r="AO17" s="12">
        <f>SUM(AL18,AI18,AF18,AC18,Z18,T18,Q18,N18,K18,H18,E18)</f>
        <v>4</v>
      </c>
      <c r="AP17" s="10">
        <f>SUM(AJ17,AG17,AD17,AA17,X17,U17,R17,O17,L17,I17,F17,C17)</f>
        <v>26</v>
      </c>
      <c r="AQ17" s="11" t="s">
        <v>18</v>
      </c>
      <c r="AR17" s="12">
        <f>SUM(AL17,AI17,AF17,AC17,Z17,W17,T17,Q17,N17,K17,H17,E17)</f>
        <v>15</v>
      </c>
      <c r="AS17" s="1025"/>
      <c r="AT17" s="1023"/>
      <c r="AU17" s="1024"/>
    </row>
    <row r="18" spans="1:47" ht="13.5" customHeight="1">
      <c r="A18" s="15"/>
      <c r="B18" s="238" t="s">
        <v>119</v>
      </c>
      <c r="C18" s="16">
        <f>IF(C17=3,1,0)</f>
        <v>0</v>
      </c>
      <c r="D18" s="17"/>
      <c r="E18" s="17">
        <f>IF(E17=3,1,0)</f>
        <v>1</v>
      </c>
      <c r="F18" s="16">
        <f>IF(F17=3,1,0)</f>
        <v>0</v>
      </c>
      <c r="G18" s="17"/>
      <c r="H18" s="17">
        <f>IF(H17=3,1,0)</f>
        <v>1</v>
      </c>
      <c r="I18" s="16">
        <f>IF(I17=3,1,0)</f>
        <v>1</v>
      </c>
      <c r="J18" s="17"/>
      <c r="K18" s="17">
        <f>IF(K17=3,1,0)</f>
        <v>0</v>
      </c>
      <c r="L18" s="16">
        <f>IF(L17=3,1,0)</f>
        <v>0</v>
      </c>
      <c r="M18" s="17"/>
      <c r="N18" s="17">
        <f>IF(N17=3,1,0)</f>
        <v>1</v>
      </c>
      <c r="O18" s="16">
        <f>IF(O17=3,1,0)</f>
        <v>1</v>
      </c>
      <c r="P18" s="17"/>
      <c r="Q18" s="17">
        <f>IF(Q17=3,1,0)</f>
        <v>0</v>
      </c>
      <c r="R18" s="16">
        <f>IF(R17=3,1,0)</f>
        <v>1</v>
      </c>
      <c r="S18" s="17"/>
      <c r="T18" s="17">
        <f>IF(T17=3,1,0)</f>
        <v>0</v>
      </c>
      <c r="U18" s="242"/>
      <c r="V18" s="243"/>
      <c r="W18" s="243"/>
      <c r="X18" s="16">
        <f>IF(X17=3,1,0)</f>
        <v>1</v>
      </c>
      <c r="Y18" s="17"/>
      <c r="Z18" s="17">
        <f>IF(Z17=3,1,0)</f>
        <v>0</v>
      </c>
      <c r="AA18" s="16">
        <f>IF(AA17=3,1,0)</f>
        <v>0</v>
      </c>
      <c r="AB18" s="17">
        <f>IF(AB17=3,1,0)</f>
        <v>0</v>
      </c>
      <c r="AC18" s="17">
        <f>IF(AC17=3,1,0)</f>
        <v>1</v>
      </c>
      <c r="AD18" s="16">
        <f>IF(AD17=3,1,0)</f>
        <v>1</v>
      </c>
      <c r="AE18" s="17"/>
      <c r="AF18" s="17">
        <f>IF(AF17=3,1,0)</f>
        <v>0</v>
      </c>
      <c r="AG18" s="16">
        <f>IF(AG17=3,1,0)</f>
        <v>1</v>
      </c>
      <c r="AH18" s="17"/>
      <c r="AI18" s="17">
        <f>IF(AI17=3,1,0)</f>
        <v>0</v>
      </c>
      <c r="AJ18" s="16">
        <f>IF(AJ17=3,1,0)</f>
        <v>1</v>
      </c>
      <c r="AK18" s="17"/>
      <c r="AL18" s="17">
        <f>IF(AL17=3,1,0)</f>
        <v>0</v>
      </c>
      <c r="AM18" s="18"/>
      <c r="AN18" s="19"/>
      <c r="AO18" s="20"/>
      <c r="AP18" s="21"/>
      <c r="AQ18" s="19"/>
      <c r="AR18" s="20"/>
      <c r="AS18" s="248"/>
      <c r="AT18" s="251"/>
      <c r="AU18" s="250"/>
    </row>
    <row r="19" spans="1:47" ht="13.5" customHeight="1">
      <c r="A19" s="9">
        <v>8</v>
      </c>
      <c r="B19" s="237" t="s">
        <v>121</v>
      </c>
      <c r="C19" s="10">
        <f>$Q$48</f>
        <v>0</v>
      </c>
      <c r="D19" s="11" t="s">
        <v>18</v>
      </c>
      <c r="E19" s="12">
        <f>$O$48</f>
        <v>3</v>
      </c>
      <c r="F19" s="10">
        <f>$AU$41</f>
        <v>0</v>
      </c>
      <c r="G19" s="11" t="s">
        <v>18</v>
      </c>
      <c r="H19" s="12">
        <f>$AS$41</f>
        <v>3</v>
      </c>
      <c r="I19" s="10">
        <f>$Q$42</f>
        <v>0</v>
      </c>
      <c r="J19" s="11" t="s">
        <v>18</v>
      </c>
      <c r="K19" s="12">
        <f>$O$42</f>
        <v>3</v>
      </c>
      <c r="L19" s="10">
        <f>$AU$35</f>
        <v>0</v>
      </c>
      <c r="M19" s="11" t="s">
        <v>18</v>
      </c>
      <c r="N19" s="12">
        <f>$AS$35</f>
        <v>3</v>
      </c>
      <c r="O19" s="10">
        <f>$Q$36</f>
        <v>3</v>
      </c>
      <c r="P19" s="11" t="s">
        <v>18</v>
      </c>
      <c r="Q19" s="12">
        <f>$O$36</f>
        <v>1</v>
      </c>
      <c r="R19" s="10">
        <f>$Q$78</f>
        <v>2</v>
      </c>
      <c r="S19" s="11" t="s">
        <v>18</v>
      </c>
      <c r="T19" s="12">
        <f>$O$78</f>
        <v>3</v>
      </c>
      <c r="U19" s="10">
        <f>$AU$71</f>
        <v>0</v>
      </c>
      <c r="V19" s="11" t="s">
        <v>18</v>
      </c>
      <c r="W19" s="12">
        <f>$AS$71</f>
        <v>3</v>
      </c>
      <c r="X19" s="239"/>
      <c r="Y19" s="244"/>
      <c r="Z19" s="241"/>
      <c r="AA19" s="10">
        <f>$AS$61</f>
        <v>0</v>
      </c>
      <c r="AB19" s="11" t="s">
        <v>18</v>
      </c>
      <c r="AC19" s="12">
        <f>$AU$61</f>
        <v>3</v>
      </c>
      <c r="AD19" s="10">
        <f>$O$60</f>
        <v>3</v>
      </c>
      <c r="AE19" s="11" t="s">
        <v>18</v>
      </c>
      <c r="AF19" s="12">
        <f>$Q$60</f>
        <v>1</v>
      </c>
      <c r="AG19" s="10">
        <f>$AS$52</f>
        <v>1</v>
      </c>
      <c r="AH19" s="11" t="s">
        <v>18</v>
      </c>
      <c r="AI19" s="12">
        <f>$AU$52</f>
        <v>3</v>
      </c>
      <c r="AJ19" s="10">
        <f>$O$71</f>
        <v>0</v>
      </c>
      <c r="AK19" s="11" t="s">
        <v>18</v>
      </c>
      <c r="AL19" s="12">
        <f>$Q$71</f>
        <v>3</v>
      </c>
      <c r="AM19" s="14">
        <f>SUM(AJ20,AG20,AD20,AA20,U20,R20,O20,L20,I20,F20,C20)</f>
        <v>2</v>
      </c>
      <c r="AN19" s="11" t="s">
        <v>18</v>
      </c>
      <c r="AO19" s="12">
        <f>SUM(AL20,AI20,AF20,AC20,W20,T20,Q20,N20,K20,H20,E20)</f>
        <v>9</v>
      </c>
      <c r="AP19" s="10">
        <f>SUM(AJ19,AG19,AD19,AA19,X19,U19,R19,O19,L19,I19,F19,C19)</f>
        <v>9</v>
      </c>
      <c r="AQ19" s="11" t="s">
        <v>18</v>
      </c>
      <c r="AR19" s="12">
        <f>SUM(AL19,AI19,AF19,AC19,Z19,W19,T19,Q19,N19,K19,H19,E19)</f>
        <v>29</v>
      </c>
      <c r="AS19" s="1025"/>
      <c r="AT19" s="1023"/>
      <c r="AU19" s="1024"/>
    </row>
    <row r="20" spans="1:47" ht="13.5" customHeight="1">
      <c r="A20" s="15"/>
      <c r="B20" s="238" t="s">
        <v>122</v>
      </c>
      <c r="C20" s="16">
        <f>IF(C19=3,1,0)</f>
        <v>0</v>
      </c>
      <c r="D20" s="17"/>
      <c r="E20" s="17">
        <f>IF(E19=3,1,0)</f>
        <v>1</v>
      </c>
      <c r="F20" s="16">
        <f>IF(F19=3,1,0)</f>
        <v>0</v>
      </c>
      <c r="G20" s="17"/>
      <c r="H20" s="17">
        <f>IF(H19=3,1,0)</f>
        <v>1</v>
      </c>
      <c r="I20" s="16">
        <f>IF(I19=3,1,0)</f>
        <v>0</v>
      </c>
      <c r="J20" s="17"/>
      <c r="K20" s="17">
        <f>IF(K19=3,1,0)</f>
        <v>1</v>
      </c>
      <c r="L20" s="16">
        <f>IF(L19=3,1,0)</f>
        <v>0</v>
      </c>
      <c r="M20" s="17"/>
      <c r="N20" s="17">
        <f>IF(N19=3,1,0)</f>
        <v>1</v>
      </c>
      <c r="O20" s="16">
        <f>IF(O19=3,1,0)</f>
        <v>1</v>
      </c>
      <c r="P20" s="17"/>
      <c r="Q20" s="17">
        <f>IF(Q19=3,1,0)</f>
        <v>0</v>
      </c>
      <c r="R20" s="16">
        <f>IF(R19=3,1,0)</f>
        <v>0</v>
      </c>
      <c r="S20" s="17"/>
      <c r="T20" s="17">
        <f>IF(T19=3,1,0)</f>
        <v>1</v>
      </c>
      <c r="U20" s="16">
        <f>IF(U19=3,1,0)</f>
        <v>0</v>
      </c>
      <c r="V20" s="17"/>
      <c r="W20" s="17">
        <f>IF(W19=3,1,0)</f>
        <v>1</v>
      </c>
      <c r="X20" s="242"/>
      <c r="Y20" s="243"/>
      <c r="Z20" s="243"/>
      <c r="AA20" s="16">
        <f>IF(AA19=3,1,0)</f>
        <v>0</v>
      </c>
      <c r="AB20" s="17"/>
      <c r="AC20" s="17">
        <f>IF(AC19=3,1,0)</f>
        <v>1</v>
      </c>
      <c r="AD20" s="16">
        <f>IF(AD19=3,1,0)</f>
        <v>1</v>
      </c>
      <c r="AE20" s="17"/>
      <c r="AF20" s="17">
        <f>IF(AF19=3,1,0)</f>
        <v>0</v>
      </c>
      <c r="AG20" s="16">
        <f>IF(AG19=3,1,0)</f>
        <v>0</v>
      </c>
      <c r="AH20" s="17"/>
      <c r="AI20" s="17">
        <f>IF(AI19=3,1,0)</f>
        <v>1</v>
      </c>
      <c r="AJ20" s="16">
        <f>IF(AJ19=3,1,0)</f>
        <v>0</v>
      </c>
      <c r="AK20" s="17"/>
      <c r="AL20" s="17">
        <f>IF(AL19=3,1,0)</f>
        <v>1</v>
      </c>
      <c r="AM20" s="18"/>
      <c r="AN20" s="19"/>
      <c r="AO20" s="20"/>
      <c r="AP20" s="21"/>
      <c r="AQ20" s="19"/>
      <c r="AR20" s="20"/>
      <c r="AS20" s="248"/>
      <c r="AT20" s="251"/>
      <c r="AU20" s="250"/>
    </row>
    <row r="21" spans="1:47" ht="13.5" customHeight="1">
      <c r="A21" s="9">
        <v>9</v>
      </c>
      <c r="B21" s="237" t="s">
        <v>113</v>
      </c>
      <c r="C21" s="10">
        <f>$AU$40</f>
        <v>0</v>
      </c>
      <c r="D21" s="11" t="s">
        <v>18</v>
      </c>
      <c r="E21" s="12">
        <f>$AS$40</f>
        <v>3</v>
      </c>
      <c r="F21" s="10">
        <f>$Q$41</f>
        <v>0</v>
      </c>
      <c r="G21" s="11" t="s">
        <v>18</v>
      </c>
      <c r="H21" s="12">
        <f>$O$41</f>
        <v>3</v>
      </c>
      <c r="I21" s="10">
        <f>$AU$34</f>
        <v>3</v>
      </c>
      <c r="J21" s="11" t="s">
        <v>18</v>
      </c>
      <c r="K21" s="12">
        <f>$AS$34</f>
        <v>0</v>
      </c>
      <c r="L21" s="10">
        <f>$Q$35</f>
        <v>0</v>
      </c>
      <c r="M21" s="11" t="s">
        <v>18</v>
      </c>
      <c r="N21" s="12">
        <f>$O$35</f>
        <v>3</v>
      </c>
      <c r="O21" s="10">
        <f>$Q$77</f>
        <v>3</v>
      </c>
      <c r="P21" s="11" t="s">
        <v>18</v>
      </c>
      <c r="Q21" s="12">
        <f>$O$77</f>
        <v>0</v>
      </c>
      <c r="R21" s="10">
        <f>$AU$70</f>
        <v>3</v>
      </c>
      <c r="S21" s="11" t="s">
        <v>18</v>
      </c>
      <c r="T21" s="12">
        <f>$AS$70</f>
        <v>0</v>
      </c>
      <c r="U21" s="10">
        <f>$Q$70</f>
        <v>3</v>
      </c>
      <c r="V21" s="11" t="s">
        <v>18</v>
      </c>
      <c r="W21" s="12">
        <f>$O$70</f>
        <v>2</v>
      </c>
      <c r="X21" s="10">
        <f>$AU$61</f>
        <v>3</v>
      </c>
      <c r="Y21" s="11" t="s">
        <v>18</v>
      </c>
      <c r="Z21" s="12">
        <f>$AS$61</f>
        <v>0</v>
      </c>
      <c r="AA21" s="239"/>
      <c r="AB21" s="244"/>
      <c r="AC21" s="241"/>
      <c r="AD21" s="10">
        <f>$AS$53</f>
        <v>3</v>
      </c>
      <c r="AE21" s="11" t="s">
        <v>18</v>
      </c>
      <c r="AF21" s="12">
        <f>$AU$53</f>
        <v>0</v>
      </c>
      <c r="AG21" s="22">
        <f>$O$52</f>
        <v>3</v>
      </c>
      <c r="AH21" s="11" t="s">
        <v>18</v>
      </c>
      <c r="AI21" s="23">
        <f>$Q$52</f>
        <v>2</v>
      </c>
      <c r="AJ21" s="10">
        <f>$O$61</f>
        <v>3</v>
      </c>
      <c r="AK21" s="11" t="s">
        <v>18</v>
      </c>
      <c r="AL21" s="12">
        <f>$Q$61</f>
        <v>0</v>
      </c>
      <c r="AM21" s="14">
        <f>SUM(AJ22,AG22,AD22,X22,U22,R22,O22,L22,I22,F22,C22)</f>
        <v>8</v>
      </c>
      <c r="AN21" s="11" t="s">
        <v>18</v>
      </c>
      <c r="AO21" s="12">
        <f>SUM(AL22,AI22,AF22,Z22,W22,T22,Q22,N22,K22,H22,E22)</f>
        <v>3</v>
      </c>
      <c r="AP21" s="10">
        <f>SUM(AJ21,AG21,AD21,AA21,X21,U21,R21,O21,L21,I21,F21,C21)</f>
        <v>24</v>
      </c>
      <c r="AQ21" s="11" t="s">
        <v>18</v>
      </c>
      <c r="AR21" s="12">
        <f>SUM(AL21,AI21,AF21,AC21,Z21,W21,T21,Q21,N21,K21,H21,E21)</f>
        <v>13</v>
      </c>
      <c r="AS21" s="1025"/>
      <c r="AT21" s="1023"/>
      <c r="AU21" s="1024"/>
    </row>
    <row r="22" spans="1:47" ht="13.5" customHeight="1">
      <c r="A22" s="15"/>
      <c r="B22" s="238" t="s">
        <v>112</v>
      </c>
      <c r="C22" s="16">
        <f>IF(C21=3,1,0)</f>
        <v>0</v>
      </c>
      <c r="D22" s="17"/>
      <c r="E22" s="17">
        <f>IF(E21=3,1,0)</f>
        <v>1</v>
      </c>
      <c r="F22" s="16">
        <f>IF(F21=3,1,0)</f>
        <v>0</v>
      </c>
      <c r="G22" s="17"/>
      <c r="H22" s="17">
        <f>IF(H21=3,1,0)</f>
        <v>1</v>
      </c>
      <c r="I22" s="16">
        <f>IF(I21=3,1,0)</f>
        <v>1</v>
      </c>
      <c r="J22" s="17"/>
      <c r="K22" s="17">
        <f>IF(K21=3,1,0)</f>
        <v>0</v>
      </c>
      <c r="L22" s="16">
        <f>IF(L21=3,1,0)</f>
        <v>0</v>
      </c>
      <c r="M22" s="17"/>
      <c r="N22" s="17">
        <f>IF(N21=3,1,0)</f>
        <v>1</v>
      </c>
      <c r="O22" s="16">
        <f>IF(O21=3,1,0)</f>
        <v>1</v>
      </c>
      <c r="P22" s="17"/>
      <c r="Q22" s="17">
        <f>IF(Q21=3,1,0)</f>
        <v>0</v>
      </c>
      <c r="R22" s="16">
        <f>IF(R21=3,1,0)</f>
        <v>1</v>
      </c>
      <c r="S22" s="17"/>
      <c r="T22" s="17">
        <f>IF(T21=3,1,0)</f>
        <v>0</v>
      </c>
      <c r="U22" s="16">
        <f>IF(U21=3,1,0)</f>
        <v>1</v>
      </c>
      <c r="V22" s="17"/>
      <c r="W22" s="17">
        <f>IF(W21=3,1,0)</f>
        <v>0</v>
      </c>
      <c r="X22" s="16">
        <f>IF(X21=3,1,0)</f>
        <v>1</v>
      </c>
      <c r="Y22" s="17"/>
      <c r="Z22" s="17">
        <f>IF(Z21=3,1,0)</f>
        <v>0</v>
      </c>
      <c r="AA22" s="242"/>
      <c r="AB22" s="243"/>
      <c r="AC22" s="243"/>
      <c r="AD22" s="16">
        <f>IF(AD21=3,1,0)</f>
        <v>1</v>
      </c>
      <c r="AE22" s="17"/>
      <c r="AF22" s="17">
        <f>IF(AF21=3,1,0)</f>
        <v>0</v>
      </c>
      <c r="AG22" s="16">
        <f>IF(AG21=3,1,0)</f>
        <v>1</v>
      </c>
      <c r="AH22" s="17"/>
      <c r="AI22" s="17">
        <f>IF(AI21=3,1,0)</f>
        <v>0</v>
      </c>
      <c r="AJ22" s="16">
        <f>IF(AJ21=3,1,0)</f>
        <v>1</v>
      </c>
      <c r="AK22" s="17"/>
      <c r="AL22" s="17">
        <f>IF(AL21=3,1,0)</f>
        <v>0</v>
      </c>
      <c r="AM22" s="18"/>
      <c r="AN22" s="19"/>
      <c r="AO22" s="20"/>
      <c r="AP22" s="21"/>
      <c r="AQ22" s="19"/>
      <c r="AR22" s="20"/>
      <c r="AS22" s="248"/>
      <c r="AT22" s="251"/>
      <c r="AU22" s="250"/>
    </row>
    <row r="23" spans="1:47" ht="13.5" customHeight="1">
      <c r="A23" s="9">
        <v>10</v>
      </c>
      <c r="B23" s="237" t="s">
        <v>120</v>
      </c>
      <c r="C23" s="10">
        <f>$Q$40</f>
        <v>0</v>
      </c>
      <c r="D23" s="11" t="s">
        <v>18</v>
      </c>
      <c r="E23" s="12">
        <f>$O$40</f>
        <v>3</v>
      </c>
      <c r="F23" s="10">
        <f>$AU$33</f>
        <v>0</v>
      </c>
      <c r="G23" s="11" t="s">
        <v>18</v>
      </c>
      <c r="H23" s="12">
        <f>$AS$33</f>
        <v>3</v>
      </c>
      <c r="I23" s="10">
        <f>$Q$34</f>
        <v>1</v>
      </c>
      <c r="J23" s="11" t="s">
        <v>18</v>
      </c>
      <c r="K23" s="12">
        <f>$O$34</f>
        <v>3</v>
      </c>
      <c r="L23" s="10">
        <f>$Q$76</f>
        <v>0</v>
      </c>
      <c r="M23" s="11" t="s">
        <v>18</v>
      </c>
      <c r="N23" s="12">
        <f>$O$76</f>
        <v>3</v>
      </c>
      <c r="O23" s="10">
        <f>$AU$69</f>
        <v>3</v>
      </c>
      <c r="P23" s="11" t="s">
        <v>18</v>
      </c>
      <c r="Q23" s="12">
        <f>$AS$69</f>
        <v>1</v>
      </c>
      <c r="R23" s="10">
        <f>$Q$69</f>
        <v>2</v>
      </c>
      <c r="S23" s="11" t="s">
        <v>18</v>
      </c>
      <c r="T23" s="12">
        <f>$O$69</f>
        <v>3</v>
      </c>
      <c r="U23" s="10">
        <f>$AU$60</f>
        <v>0</v>
      </c>
      <c r="V23" s="11" t="s">
        <v>18</v>
      </c>
      <c r="W23" s="12">
        <f>$AS$60</f>
        <v>3</v>
      </c>
      <c r="X23" s="10">
        <f>$Q$60</f>
        <v>1</v>
      </c>
      <c r="Y23" s="11" t="s">
        <v>18</v>
      </c>
      <c r="Z23" s="12">
        <f>$O$60</f>
        <v>3</v>
      </c>
      <c r="AA23" s="10">
        <f>$AU$53</f>
        <v>0</v>
      </c>
      <c r="AB23" s="11" t="s">
        <v>18</v>
      </c>
      <c r="AC23" s="12">
        <f>$AS$53</f>
        <v>3</v>
      </c>
      <c r="AD23" s="239"/>
      <c r="AE23" s="244"/>
      <c r="AF23" s="241"/>
      <c r="AG23" s="10">
        <f>$AS$45</f>
        <v>0</v>
      </c>
      <c r="AH23" s="11" t="s">
        <v>18</v>
      </c>
      <c r="AI23" s="12">
        <f>$AU$45</f>
        <v>3</v>
      </c>
      <c r="AJ23" s="22">
        <f>$O$53</f>
        <v>3</v>
      </c>
      <c r="AK23" s="11" t="s">
        <v>18</v>
      </c>
      <c r="AL23" s="23">
        <f>$Q$53</f>
        <v>1</v>
      </c>
      <c r="AM23" s="14">
        <f>SUM(AJ24,AG24,AA24,X24,U24,R24,O24,L24,I24,F24,C24)</f>
        <v>2</v>
      </c>
      <c r="AN23" s="11" t="s">
        <v>18</v>
      </c>
      <c r="AO23" s="12">
        <f>SUM(AL24,AI24,AC24,Z24,W24,T24,Q24,N24,K24,H24,E24)</f>
        <v>9</v>
      </c>
      <c r="AP23" s="10">
        <f>SUM(AJ23,AG23,AD23,AA23,X23,U23,R23,O23,L23,I23,F23,C23)</f>
        <v>10</v>
      </c>
      <c r="AQ23" s="11" t="s">
        <v>18</v>
      </c>
      <c r="AR23" s="12">
        <f>SUM(AL23,AI23,AF23,AC23,Z23,W23,T23,Q23,N23,K23,H23,E23)</f>
        <v>29</v>
      </c>
      <c r="AS23" s="1025"/>
      <c r="AT23" s="1023"/>
      <c r="AU23" s="1024"/>
    </row>
    <row r="24" spans="1:47" ht="13.5" customHeight="1">
      <c r="A24" s="15"/>
      <c r="B24" s="238" t="s">
        <v>110</v>
      </c>
      <c r="C24" s="16">
        <f>IF(C23=3,1,0)</f>
        <v>0</v>
      </c>
      <c r="D24" s="17"/>
      <c r="E24" s="17">
        <f>IF(E23=3,1,0)</f>
        <v>1</v>
      </c>
      <c r="F24" s="16">
        <f>IF(F23=3,1,0)</f>
        <v>0</v>
      </c>
      <c r="G24" s="17"/>
      <c r="H24" s="17">
        <f>IF(H23=3,1,0)</f>
        <v>1</v>
      </c>
      <c r="I24" s="16">
        <f>IF(I23=3,1,0)</f>
        <v>0</v>
      </c>
      <c r="J24" s="17"/>
      <c r="K24" s="17">
        <f>IF(K23=3,1,0)</f>
        <v>1</v>
      </c>
      <c r="L24" s="16">
        <f>IF(L23=3,1,0)</f>
        <v>0</v>
      </c>
      <c r="M24" s="17"/>
      <c r="N24" s="17">
        <f>IF(N23=3,1,0)</f>
        <v>1</v>
      </c>
      <c r="O24" s="16">
        <f>IF(O23=3,1,0)</f>
        <v>1</v>
      </c>
      <c r="P24" s="17"/>
      <c r="Q24" s="17">
        <f>IF(Q23=3,1,0)</f>
        <v>0</v>
      </c>
      <c r="R24" s="16">
        <f>IF(R23=3,1,0)</f>
        <v>0</v>
      </c>
      <c r="S24" s="17"/>
      <c r="T24" s="17">
        <f>IF(T23=3,1,0)</f>
        <v>1</v>
      </c>
      <c r="U24" s="16">
        <f>IF(U23=3,1,0)</f>
        <v>0</v>
      </c>
      <c r="V24" s="17"/>
      <c r="W24" s="17">
        <f>IF(W23=3,1,0)</f>
        <v>1</v>
      </c>
      <c r="X24" s="16">
        <f>IF(X23=3,1,0)</f>
        <v>0</v>
      </c>
      <c r="Y24" s="17"/>
      <c r="Z24" s="17">
        <f>IF(Z23=3,1,0)</f>
        <v>1</v>
      </c>
      <c r="AA24" s="16">
        <f>IF(AA23=3,1,0)</f>
        <v>0</v>
      </c>
      <c r="AB24" s="17"/>
      <c r="AC24" s="17">
        <f>IF(AC23=3,1,0)</f>
        <v>1</v>
      </c>
      <c r="AD24" s="242"/>
      <c r="AE24" s="243"/>
      <c r="AF24" s="243"/>
      <c r="AG24" s="16">
        <f>IF(AG23=3,1,0)</f>
        <v>0</v>
      </c>
      <c r="AH24" s="17"/>
      <c r="AI24" s="17">
        <f>IF(AI23=3,1,0)</f>
        <v>1</v>
      </c>
      <c r="AJ24" s="16">
        <f>IF(AJ23=3,1,0)</f>
        <v>1</v>
      </c>
      <c r="AK24" s="17"/>
      <c r="AL24" s="17">
        <f>IF(AL23=3,1,0)</f>
        <v>0</v>
      </c>
      <c r="AM24" s="18"/>
      <c r="AN24" s="19"/>
      <c r="AO24" s="20"/>
      <c r="AP24" s="21"/>
      <c r="AQ24" s="19"/>
      <c r="AR24" s="20"/>
      <c r="AS24" s="248"/>
      <c r="AT24" s="251"/>
      <c r="AU24" s="250"/>
    </row>
    <row r="25" spans="1:47" ht="13.5" customHeight="1">
      <c r="A25" s="9">
        <v>11</v>
      </c>
      <c r="B25" s="237" t="s">
        <v>108</v>
      </c>
      <c r="C25" s="10">
        <f>$AU$32</f>
        <v>0</v>
      </c>
      <c r="D25" s="11" t="s">
        <v>18</v>
      </c>
      <c r="E25" s="12">
        <f>$AS$32</f>
        <v>3</v>
      </c>
      <c r="F25" s="10">
        <f>$Q$33</f>
        <v>0</v>
      </c>
      <c r="G25" s="11" t="s">
        <v>18</v>
      </c>
      <c r="H25" s="12">
        <f>$O$33</f>
        <v>3</v>
      </c>
      <c r="I25" s="10">
        <f>$Q$75</f>
        <v>0</v>
      </c>
      <c r="J25" s="11" t="s">
        <v>18</v>
      </c>
      <c r="K25" s="12">
        <f>$O$75</f>
        <v>3</v>
      </c>
      <c r="L25" s="10">
        <f>$AU$68</f>
        <v>0</v>
      </c>
      <c r="M25" s="11" t="s">
        <v>18</v>
      </c>
      <c r="N25" s="12">
        <f>$AS$68</f>
        <v>3</v>
      </c>
      <c r="O25" s="10">
        <f>$Q$68</f>
        <v>3</v>
      </c>
      <c r="P25" s="11" t="s">
        <v>18</v>
      </c>
      <c r="Q25" s="12">
        <f>$O$68</f>
        <v>2</v>
      </c>
      <c r="R25" s="10">
        <f>$AU$59</f>
        <v>1</v>
      </c>
      <c r="S25" s="11" t="s">
        <v>18</v>
      </c>
      <c r="T25" s="12">
        <f>$AS$59</f>
        <v>3</v>
      </c>
      <c r="U25" s="10">
        <f>$Q$59</f>
        <v>0</v>
      </c>
      <c r="V25" s="11" t="s">
        <v>18</v>
      </c>
      <c r="W25" s="12">
        <f>$O$59</f>
        <v>3</v>
      </c>
      <c r="X25" s="10">
        <f>$AU$52</f>
        <v>3</v>
      </c>
      <c r="Y25" s="11" t="s">
        <v>18</v>
      </c>
      <c r="Z25" s="12">
        <f>$AS$52</f>
        <v>1</v>
      </c>
      <c r="AA25" s="22">
        <f>$Q$52</f>
        <v>2</v>
      </c>
      <c r="AB25" s="11" t="s">
        <v>18</v>
      </c>
      <c r="AC25" s="23">
        <f>$O$52</f>
        <v>3</v>
      </c>
      <c r="AD25" s="22">
        <f>$AU$45</f>
        <v>3</v>
      </c>
      <c r="AE25" s="11" t="s">
        <v>18</v>
      </c>
      <c r="AF25" s="12">
        <f>$AS$45</f>
        <v>0</v>
      </c>
      <c r="AG25" s="239"/>
      <c r="AH25" s="244"/>
      <c r="AI25" s="241"/>
      <c r="AJ25" s="10">
        <f>$O$45</f>
        <v>3</v>
      </c>
      <c r="AK25" s="11" t="s">
        <v>18</v>
      </c>
      <c r="AL25" s="12">
        <f>$Q$45</f>
        <v>0</v>
      </c>
      <c r="AM25" s="14">
        <f>SUM(AJ26,AD26,AA26,X26,U26,R26,O26,L26,I26,F26,C26)</f>
        <v>4</v>
      </c>
      <c r="AN25" s="11" t="s">
        <v>18</v>
      </c>
      <c r="AO25" s="12">
        <f>SUM(AL26,AF26,AC26,Z26,W26,T26,Q26,N26,K26,H26,E26)</f>
        <v>7</v>
      </c>
      <c r="AP25" s="10">
        <f>SUM(AJ25,AG25,AD25,AA25,X25,U25,R25,O25,L25,I25,F25,C25)</f>
        <v>15</v>
      </c>
      <c r="AQ25" s="11" t="s">
        <v>18</v>
      </c>
      <c r="AR25" s="12">
        <f>SUM(AL25,AI25,AF25,AC25,Z25,W25,T25,Q25,N25,K25,H25,E25)</f>
        <v>24</v>
      </c>
      <c r="AS25" s="1025"/>
      <c r="AT25" s="1023"/>
      <c r="AU25" s="1024"/>
    </row>
    <row r="26" spans="1:47" ht="13.5" customHeight="1">
      <c r="A26" s="24"/>
      <c r="B26" s="259" t="s">
        <v>107</v>
      </c>
      <c r="C26" s="16">
        <f>IF(C25=3,1,0)</f>
        <v>0</v>
      </c>
      <c r="D26" s="17"/>
      <c r="E26" s="17">
        <f>IF(E25=3,1,0)</f>
        <v>1</v>
      </c>
      <c r="F26" s="16">
        <f>IF(F25=3,1,0)</f>
        <v>0</v>
      </c>
      <c r="G26" s="17"/>
      <c r="H26" s="17">
        <f>IF(H25=3,1,0)</f>
        <v>1</v>
      </c>
      <c r="I26" s="16">
        <f>IF(I25=3,1,0)</f>
        <v>0</v>
      </c>
      <c r="J26" s="17"/>
      <c r="K26" s="17">
        <f>IF(K25=3,1,0)</f>
        <v>1</v>
      </c>
      <c r="L26" s="16">
        <f>IF(L25=3,1,0)</f>
        <v>0</v>
      </c>
      <c r="M26" s="17"/>
      <c r="N26" s="17">
        <f>IF(N25=3,1,0)</f>
        <v>1</v>
      </c>
      <c r="O26" s="16">
        <f>IF(O25=3,1,0)</f>
        <v>1</v>
      </c>
      <c r="P26" s="17"/>
      <c r="Q26" s="17">
        <f>IF(Q25=3,1,0)</f>
        <v>0</v>
      </c>
      <c r="R26" s="16">
        <f>IF(R25=3,1,0)</f>
        <v>0</v>
      </c>
      <c r="S26" s="17"/>
      <c r="T26" s="17">
        <f>IF(T25=3,1,0)</f>
        <v>1</v>
      </c>
      <c r="U26" s="16">
        <f>IF(U25=3,1,0)</f>
        <v>0</v>
      </c>
      <c r="V26" s="17"/>
      <c r="W26" s="17">
        <f>IF(W25=3,1,0)</f>
        <v>1</v>
      </c>
      <c r="X26" s="16">
        <f>IF(X25=3,1,0)</f>
        <v>1</v>
      </c>
      <c r="Y26" s="17"/>
      <c r="Z26" s="17">
        <f>IF(Z25=3,1,0)</f>
        <v>0</v>
      </c>
      <c r="AA26" s="16">
        <f>IF(AA25=3,1,0)</f>
        <v>0</v>
      </c>
      <c r="AB26" s="17"/>
      <c r="AC26" s="17">
        <f>IF(AC25=3,1,0)</f>
        <v>1</v>
      </c>
      <c r="AD26" s="16">
        <f>IF(AD25=3,1,0)</f>
        <v>1</v>
      </c>
      <c r="AE26" s="17"/>
      <c r="AF26" s="17">
        <f>IF(AF25=3,1,0)</f>
        <v>0</v>
      </c>
      <c r="AG26" s="242"/>
      <c r="AH26" s="243"/>
      <c r="AI26" s="243"/>
      <c r="AJ26" s="16">
        <f>IF(AJ25=3,1,0)</f>
        <v>1</v>
      </c>
      <c r="AK26" s="17"/>
      <c r="AL26" s="17">
        <f>IF(AL25=3,1,0)</f>
        <v>0</v>
      </c>
      <c r="AM26" s="25"/>
      <c r="AN26" s="26"/>
      <c r="AO26" s="27"/>
      <c r="AP26" s="28"/>
      <c r="AQ26" s="26"/>
      <c r="AR26" s="27"/>
      <c r="AS26" s="252"/>
      <c r="AT26" s="253"/>
      <c r="AU26" s="254"/>
    </row>
    <row r="27" spans="1:47" ht="13.5" customHeight="1">
      <c r="A27" s="9">
        <v>12</v>
      </c>
      <c r="B27" s="237" t="s">
        <v>123</v>
      </c>
      <c r="C27" s="10">
        <f>$Q$32</f>
        <v>0</v>
      </c>
      <c r="D27" s="11" t="s">
        <v>18</v>
      </c>
      <c r="E27" s="12">
        <f>$O$32</f>
        <v>3</v>
      </c>
      <c r="F27" s="10">
        <f>$AU$67</f>
        <v>0</v>
      </c>
      <c r="G27" s="11" t="s">
        <v>18</v>
      </c>
      <c r="H27" s="12">
        <f>$AS$67</f>
        <v>3</v>
      </c>
      <c r="I27" s="10">
        <f>$AU$58</f>
        <v>0</v>
      </c>
      <c r="J27" s="11" t="s">
        <v>18</v>
      </c>
      <c r="K27" s="12">
        <f>$AS$58</f>
        <v>3</v>
      </c>
      <c r="L27" s="10">
        <f>$AU$51</f>
        <v>0</v>
      </c>
      <c r="M27" s="11" t="s">
        <v>18</v>
      </c>
      <c r="N27" s="12">
        <f>$AS$51</f>
        <v>3</v>
      </c>
      <c r="O27" s="10">
        <f>$AU$44</f>
        <v>1</v>
      </c>
      <c r="P27" s="11" t="s">
        <v>18</v>
      </c>
      <c r="Q27" s="12">
        <f>$AS$44</f>
        <v>3</v>
      </c>
      <c r="R27" s="10">
        <f>$AU$37</f>
        <v>0</v>
      </c>
      <c r="S27" s="11" t="s">
        <v>18</v>
      </c>
      <c r="T27" s="12">
        <f>$AS$37</f>
        <v>3</v>
      </c>
      <c r="U27" s="10">
        <f>$Q$79</f>
        <v>0</v>
      </c>
      <c r="V27" s="11" t="s">
        <v>18</v>
      </c>
      <c r="W27" s="12">
        <f>$O$79</f>
        <v>3</v>
      </c>
      <c r="X27" s="10">
        <f>$Q$71</f>
        <v>3</v>
      </c>
      <c r="Y27" s="11" t="s">
        <v>18</v>
      </c>
      <c r="Z27" s="12">
        <f>$O$71</f>
        <v>0</v>
      </c>
      <c r="AA27" s="10">
        <f>$Q$61</f>
        <v>0</v>
      </c>
      <c r="AB27" s="11" t="s">
        <v>18</v>
      </c>
      <c r="AC27" s="12">
        <f>$O$61</f>
        <v>3</v>
      </c>
      <c r="AD27" s="22">
        <f>$Q$53</f>
        <v>1</v>
      </c>
      <c r="AE27" s="11" t="s">
        <v>18</v>
      </c>
      <c r="AF27" s="23">
        <f>$O$53</f>
        <v>3</v>
      </c>
      <c r="AG27" s="10">
        <f>$Q$45</f>
        <v>0</v>
      </c>
      <c r="AH27" s="11" t="s">
        <v>18</v>
      </c>
      <c r="AI27" s="12">
        <f>$O$45</f>
        <v>3</v>
      </c>
      <c r="AJ27" s="239"/>
      <c r="AK27" s="244"/>
      <c r="AL27" s="241"/>
      <c r="AM27" s="14">
        <f>SUM(AG28,AD28,AA28,X28,U28,R28,O28,L28,I28,F28,C28)</f>
        <v>1</v>
      </c>
      <c r="AN27" s="11" t="s">
        <v>18</v>
      </c>
      <c r="AO27" s="12">
        <f>SUM(AI28,AF28,AC28,Z28,W28,T28,Q28,N28,K28,H28,E28)</f>
        <v>10</v>
      </c>
      <c r="AP27" s="10">
        <f>SUM(AJ27,AG27,AD27,AA27,X27,U27,R27,O27,L27,I27,F27,C27)</f>
        <v>5</v>
      </c>
      <c r="AQ27" s="11" t="s">
        <v>18</v>
      </c>
      <c r="AR27" s="12">
        <f>SUM(AL27,AI27,AF27,AC27,Z27,W27,T27,Q27,N27,K27,H27,E27)</f>
        <v>30</v>
      </c>
      <c r="AS27" s="1025"/>
      <c r="AT27" s="1023"/>
      <c r="AU27" s="1024"/>
    </row>
    <row r="28" spans="1:48" ht="13.5" customHeight="1" thickBot="1">
      <c r="A28" s="30"/>
      <c r="B28" s="260" t="s">
        <v>124</v>
      </c>
      <c r="C28" s="31">
        <f>IF(C27=3,1,0)</f>
        <v>0</v>
      </c>
      <c r="D28" s="32"/>
      <c r="E28" s="32">
        <f>IF(E27=3,1,0)</f>
        <v>1</v>
      </c>
      <c r="F28" s="31">
        <f>IF(F27=3,1,0)</f>
        <v>0</v>
      </c>
      <c r="G28" s="32"/>
      <c r="H28" s="32">
        <f>IF(H27=3,1,0)</f>
        <v>1</v>
      </c>
      <c r="I28" s="31">
        <f>IF(I27=3,1,0)</f>
        <v>0</v>
      </c>
      <c r="J28" s="32"/>
      <c r="K28" s="32">
        <f>IF(K27=3,1,0)</f>
        <v>1</v>
      </c>
      <c r="L28" s="31">
        <f>IF(L27=3,1,0)</f>
        <v>0</v>
      </c>
      <c r="M28" s="32"/>
      <c r="N28" s="32">
        <f>IF(N27=3,1,0)</f>
        <v>1</v>
      </c>
      <c r="O28" s="31">
        <f>IF(O27=3,1,0)</f>
        <v>0</v>
      </c>
      <c r="P28" s="32"/>
      <c r="Q28" s="32">
        <f>IF(Q27=3,1,0)</f>
        <v>1</v>
      </c>
      <c r="R28" s="31">
        <f>IF(R27=3,1,0)</f>
        <v>0</v>
      </c>
      <c r="S28" s="32"/>
      <c r="T28" s="32">
        <f>IF(T27=3,1,0)</f>
        <v>1</v>
      </c>
      <c r="U28" s="31">
        <f>IF(U27=3,1,0)</f>
        <v>0</v>
      </c>
      <c r="V28" s="32"/>
      <c r="W28" s="32">
        <f>IF(W27=3,1,0)</f>
        <v>1</v>
      </c>
      <c r="X28" s="31">
        <f>IF(X27=3,1,0)</f>
        <v>1</v>
      </c>
      <c r="Y28" s="32"/>
      <c r="Z28" s="32">
        <f>IF(Z27=3,1,0)</f>
        <v>0</v>
      </c>
      <c r="AA28" s="31">
        <f>IF(AA27=3,1,0)</f>
        <v>0</v>
      </c>
      <c r="AB28" s="32"/>
      <c r="AC28" s="32">
        <f>IF(AC27=3,1,0)</f>
        <v>1</v>
      </c>
      <c r="AD28" s="31">
        <f>IF(AD27=3,1,0)</f>
        <v>0</v>
      </c>
      <c r="AE28" s="32"/>
      <c r="AF28" s="32">
        <f>IF(AF27=3,1,0)</f>
        <v>1</v>
      </c>
      <c r="AG28" s="31">
        <f>IF(AG27=3,1,0)</f>
        <v>0</v>
      </c>
      <c r="AH28" s="32"/>
      <c r="AI28" s="32">
        <f>IF(AI27=3,1,0)</f>
        <v>1</v>
      </c>
      <c r="AJ28" s="245"/>
      <c r="AK28" s="246"/>
      <c r="AL28" s="247"/>
      <c r="AM28" s="33"/>
      <c r="AN28" s="34"/>
      <c r="AO28" s="33"/>
      <c r="AP28" s="35"/>
      <c r="AQ28" s="34"/>
      <c r="AR28" s="33"/>
      <c r="AS28" s="255"/>
      <c r="AT28" s="256"/>
      <c r="AU28" s="257"/>
      <c r="AV28" s="36"/>
    </row>
    <row r="29" spans="1:48" ht="13.5" customHeight="1" thickBot="1">
      <c r="A29" s="37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40">
        <f>SUM(AM27,AM25,AM23,AM21,AM19,AM17,AM15,AM13,AM11,AM9,AM7,AM5)</f>
        <v>66</v>
      </c>
      <c r="AN29" s="41" t="s">
        <v>18</v>
      </c>
      <c r="AO29" s="42">
        <f>SUM(AO27,AO25,AO23,AO21,AO19,AO17,AO15,AO13,AO11,AO9,AO7,AO5)</f>
        <v>66</v>
      </c>
      <c r="AP29" s="43">
        <f>SUM(AP27,AP25,AP23,AP21,AP19,AP17,AP15,AP13,AP11,AP9,AP7,AP5)</f>
        <v>229</v>
      </c>
      <c r="AQ29" s="41" t="s">
        <v>18</v>
      </c>
      <c r="AR29" s="44">
        <f>SUM(AR27,AR25,AR23,AR21,AR19,AR17,AR15,AR13,AR11,AR9,AR7,AR5)</f>
        <v>229</v>
      </c>
      <c r="AS29" s="45"/>
      <c r="AT29" s="45"/>
      <c r="AU29" s="45"/>
      <c r="AV29" s="36"/>
    </row>
    <row r="30" spans="1:48" ht="13.5" customHeight="1" thickBot="1">
      <c r="A30" s="46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29"/>
      <c r="AN30" s="26"/>
      <c r="AO30" s="29"/>
      <c r="AP30" s="29"/>
      <c r="AQ30" s="26"/>
      <c r="AR30" s="29"/>
      <c r="AS30" s="29"/>
      <c r="AT30" s="29"/>
      <c r="AU30" s="29"/>
      <c r="AV30" s="36"/>
    </row>
    <row r="31" spans="1:47" s="53" customFormat="1" ht="12.75" customHeight="1" thickBot="1">
      <c r="A31" s="233" t="s">
        <v>19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2"/>
      <c r="R31" s="233" t="s">
        <v>88</v>
      </c>
      <c r="S31" s="49"/>
      <c r="T31" s="49"/>
      <c r="U31" s="84"/>
      <c r="V31" s="83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83"/>
      <c r="AN31" s="49"/>
      <c r="AO31" s="49"/>
      <c r="AP31" s="49"/>
      <c r="AQ31" s="49"/>
      <c r="AR31" s="49"/>
      <c r="AS31" s="49"/>
      <c r="AT31" s="49"/>
      <c r="AU31" s="52"/>
    </row>
    <row r="32" spans="1:47" s="53" customFormat="1" ht="12.75" customHeight="1">
      <c r="A32" s="54" t="s">
        <v>20</v>
      </c>
      <c r="B32" s="192" t="str">
        <f>$B$5</f>
        <v>Mellone, Tullio</v>
      </c>
      <c r="C32" s="55"/>
      <c r="D32" s="56" t="s">
        <v>21</v>
      </c>
      <c r="E32" s="57" t="str">
        <f>$B$27</f>
        <v>Höneise, Thorsten</v>
      </c>
      <c r="F32" s="58"/>
      <c r="G32" s="59"/>
      <c r="H32" s="59"/>
      <c r="I32" s="59"/>
      <c r="J32" s="59"/>
      <c r="K32" s="59"/>
      <c r="L32" s="59"/>
      <c r="M32" s="59"/>
      <c r="N32" s="59"/>
      <c r="O32" s="215">
        <v>3</v>
      </c>
      <c r="P32" s="60" t="s">
        <v>18</v>
      </c>
      <c r="Q32" s="220">
        <v>0</v>
      </c>
      <c r="R32" s="92" t="s">
        <v>70</v>
      </c>
      <c r="S32" s="140"/>
      <c r="T32" s="93"/>
      <c r="U32" s="189" t="str">
        <f>$B$5</f>
        <v>Mellone, Tullio</v>
      </c>
      <c r="V32" s="89"/>
      <c r="W32" s="90"/>
      <c r="X32" s="90"/>
      <c r="Y32" s="90"/>
      <c r="Z32" s="90"/>
      <c r="AA32" s="90"/>
      <c r="AB32" s="90"/>
      <c r="AC32" s="90"/>
      <c r="AD32" s="90"/>
      <c r="AE32" s="94"/>
      <c r="AF32" s="89"/>
      <c r="AG32" s="90"/>
      <c r="AH32" s="87" t="s">
        <v>21</v>
      </c>
      <c r="AI32" s="86" t="str">
        <f>$B$25</f>
        <v>Bach, Alexander</v>
      </c>
      <c r="AJ32" s="90"/>
      <c r="AK32" s="95"/>
      <c r="AL32" s="96"/>
      <c r="AM32" s="96"/>
      <c r="AN32" s="97"/>
      <c r="AO32" s="97"/>
      <c r="AP32" s="97"/>
      <c r="AQ32" s="97"/>
      <c r="AR32" s="97"/>
      <c r="AS32" s="219">
        <v>3</v>
      </c>
      <c r="AT32" s="98" t="s">
        <v>18</v>
      </c>
      <c r="AU32" s="224">
        <v>0</v>
      </c>
    </row>
    <row r="33" spans="1:47" s="53" customFormat="1" ht="12.75" customHeight="1">
      <c r="A33" s="54" t="s">
        <v>23</v>
      </c>
      <c r="B33" s="192" t="str">
        <f>$B$7</f>
        <v>Müller, Tobias</v>
      </c>
      <c r="C33" s="55"/>
      <c r="D33" s="56" t="s">
        <v>21</v>
      </c>
      <c r="E33" s="57" t="str">
        <f>$B$25</f>
        <v>Bach, Alexander</v>
      </c>
      <c r="F33" s="58"/>
      <c r="G33" s="59"/>
      <c r="H33" s="59"/>
      <c r="I33" s="59"/>
      <c r="J33" s="59"/>
      <c r="K33" s="59"/>
      <c r="L33" s="59"/>
      <c r="M33" s="59"/>
      <c r="N33" s="59"/>
      <c r="O33" s="215">
        <v>3</v>
      </c>
      <c r="P33" s="60" t="s">
        <v>18</v>
      </c>
      <c r="Q33" s="220">
        <v>0</v>
      </c>
      <c r="R33" s="106" t="s">
        <v>72</v>
      </c>
      <c r="S33" s="141"/>
      <c r="T33" s="108"/>
      <c r="U33" s="190" t="str">
        <f>$B$7</f>
        <v>Müller, Tobias</v>
      </c>
      <c r="V33" s="103"/>
      <c r="W33" s="104"/>
      <c r="X33" s="104"/>
      <c r="Y33" s="104"/>
      <c r="Z33" s="104"/>
      <c r="AA33" s="104"/>
      <c r="AB33" s="104"/>
      <c r="AC33" s="104"/>
      <c r="AD33" s="104"/>
      <c r="AE33" s="109"/>
      <c r="AF33" s="103"/>
      <c r="AG33" s="104"/>
      <c r="AH33" s="101" t="s">
        <v>21</v>
      </c>
      <c r="AI33" s="100" t="str">
        <f>$B$23</f>
        <v>Mierswa, Kevin</v>
      </c>
      <c r="AJ33" s="104"/>
      <c r="AK33" s="64"/>
      <c r="AL33" s="58"/>
      <c r="AM33" s="58"/>
      <c r="AN33" s="59"/>
      <c r="AO33" s="59"/>
      <c r="AP33" s="59"/>
      <c r="AQ33" s="59"/>
      <c r="AR33" s="59"/>
      <c r="AS33" s="215">
        <v>3</v>
      </c>
      <c r="AT33" s="60" t="s">
        <v>18</v>
      </c>
      <c r="AU33" s="226">
        <v>0</v>
      </c>
    </row>
    <row r="34" spans="1:47" s="53" customFormat="1" ht="12.75" customHeight="1">
      <c r="A34" s="54" t="s">
        <v>25</v>
      </c>
      <c r="B34" s="192" t="str">
        <f>$B$9</f>
        <v>Smolo, Nils</v>
      </c>
      <c r="C34" s="55"/>
      <c r="D34" s="56" t="s">
        <v>21</v>
      </c>
      <c r="E34" s="55" t="str">
        <f>$B$23</f>
        <v>Mierswa, Kevin</v>
      </c>
      <c r="F34" s="58"/>
      <c r="G34" s="59"/>
      <c r="H34" s="59"/>
      <c r="I34" s="59"/>
      <c r="J34" s="59"/>
      <c r="K34" s="59"/>
      <c r="L34" s="59"/>
      <c r="M34" s="59"/>
      <c r="N34" s="59"/>
      <c r="O34" s="215">
        <v>3</v>
      </c>
      <c r="P34" s="60" t="s">
        <v>18</v>
      </c>
      <c r="Q34" s="220">
        <v>1</v>
      </c>
      <c r="R34" s="106" t="s">
        <v>74</v>
      </c>
      <c r="S34" s="141"/>
      <c r="T34" s="108"/>
      <c r="U34" s="190" t="str">
        <f>$B$9</f>
        <v>Smolo, Nils</v>
      </c>
      <c r="V34" s="103"/>
      <c r="W34" s="104"/>
      <c r="X34" s="104"/>
      <c r="Y34" s="104"/>
      <c r="Z34" s="104"/>
      <c r="AA34" s="104"/>
      <c r="AB34" s="104"/>
      <c r="AC34" s="104"/>
      <c r="AD34" s="104"/>
      <c r="AE34" s="109"/>
      <c r="AF34" s="103"/>
      <c r="AG34" s="104"/>
      <c r="AH34" s="101" t="s">
        <v>21</v>
      </c>
      <c r="AI34" s="100" t="str">
        <f>$B$21</f>
        <v>Börger, Raphael</v>
      </c>
      <c r="AJ34" s="104"/>
      <c r="AK34" s="64"/>
      <c r="AL34" s="58"/>
      <c r="AM34" s="58"/>
      <c r="AN34" s="59"/>
      <c r="AO34" s="59"/>
      <c r="AP34" s="59"/>
      <c r="AQ34" s="59"/>
      <c r="AR34" s="59"/>
      <c r="AS34" s="215">
        <v>0</v>
      </c>
      <c r="AT34" s="60" t="s">
        <v>18</v>
      </c>
      <c r="AU34" s="226">
        <v>3</v>
      </c>
    </row>
    <row r="35" spans="1:47" s="53" customFormat="1" ht="12.75" customHeight="1">
      <c r="A35" s="54" t="s">
        <v>27</v>
      </c>
      <c r="B35" s="192" t="str">
        <f>$B$11</f>
        <v>Heim, Patrick</v>
      </c>
      <c r="C35" s="55"/>
      <c r="D35" s="56" t="s">
        <v>21</v>
      </c>
      <c r="E35" s="55" t="str">
        <f>$B$21</f>
        <v>Börger, Raphael</v>
      </c>
      <c r="F35" s="58"/>
      <c r="G35" s="59"/>
      <c r="H35" s="59"/>
      <c r="I35" s="59"/>
      <c r="J35" s="59"/>
      <c r="K35" s="59"/>
      <c r="L35" s="59"/>
      <c r="M35" s="59"/>
      <c r="N35" s="59"/>
      <c r="O35" s="215">
        <v>3</v>
      </c>
      <c r="P35" s="60" t="s">
        <v>18</v>
      </c>
      <c r="Q35" s="220">
        <v>0</v>
      </c>
      <c r="R35" s="106" t="s">
        <v>76</v>
      </c>
      <c r="S35" s="141"/>
      <c r="T35" s="108"/>
      <c r="U35" s="190" t="str">
        <f>$B$11</f>
        <v>Heim, Patrick</v>
      </c>
      <c r="V35" s="103"/>
      <c r="W35" s="104"/>
      <c r="X35" s="104"/>
      <c r="Y35" s="104"/>
      <c r="Z35" s="104"/>
      <c r="AA35" s="104"/>
      <c r="AB35" s="104"/>
      <c r="AC35" s="104"/>
      <c r="AD35" s="104"/>
      <c r="AE35" s="109"/>
      <c r="AF35" s="103"/>
      <c r="AG35" s="104"/>
      <c r="AH35" s="101" t="s">
        <v>21</v>
      </c>
      <c r="AI35" s="100" t="str">
        <f>$B$19</f>
        <v>Genne, Matthias</v>
      </c>
      <c r="AJ35" s="104"/>
      <c r="AK35" s="64"/>
      <c r="AL35" s="58"/>
      <c r="AM35" s="58"/>
      <c r="AN35" s="59"/>
      <c r="AO35" s="59"/>
      <c r="AP35" s="59"/>
      <c r="AQ35" s="59"/>
      <c r="AR35" s="59"/>
      <c r="AS35" s="215">
        <v>3</v>
      </c>
      <c r="AT35" s="60" t="s">
        <v>18</v>
      </c>
      <c r="AU35" s="226">
        <v>0</v>
      </c>
    </row>
    <row r="36" spans="1:47" s="53" customFormat="1" ht="12.75" customHeight="1">
      <c r="A36" s="54" t="s">
        <v>29</v>
      </c>
      <c r="B36" s="192" t="str">
        <f>$B$13</f>
        <v>Ketsitsidis, Delis</v>
      </c>
      <c r="C36" s="55"/>
      <c r="D36" s="56" t="s">
        <v>21</v>
      </c>
      <c r="E36" s="55" t="str">
        <f>$B$19</f>
        <v>Genne, Matthias</v>
      </c>
      <c r="F36" s="58"/>
      <c r="G36" s="59"/>
      <c r="H36" s="59"/>
      <c r="I36" s="59"/>
      <c r="J36" s="59"/>
      <c r="K36" s="59"/>
      <c r="L36" s="59"/>
      <c r="M36" s="59"/>
      <c r="N36" s="59"/>
      <c r="O36" s="215">
        <v>1</v>
      </c>
      <c r="P36" s="60" t="s">
        <v>18</v>
      </c>
      <c r="Q36" s="220">
        <v>3</v>
      </c>
      <c r="R36" s="106" t="s">
        <v>78</v>
      </c>
      <c r="S36" s="141"/>
      <c r="T36" s="108"/>
      <c r="U36" s="190" t="str">
        <f>$B$13</f>
        <v>Ketsitsidis, Delis</v>
      </c>
      <c r="V36" s="103"/>
      <c r="W36" s="104"/>
      <c r="X36" s="104"/>
      <c r="Y36" s="104"/>
      <c r="Z36" s="104"/>
      <c r="AA36" s="104"/>
      <c r="AB36" s="104"/>
      <c r="AC36" s="104"/>
      <c r="AD36" s="104"/>
      <c r="AE36" s="109"/>
      <c r="AF36" s="103"/>
      <c r="AG36" s="104"/>
      <c r="AH36" s="101" t="s">
        <v>21</v>
      </c>
      <c r="AI36" s="100" t="str">
        <f>$B$17</f>
        <v>Lemke, Tobias</v>
      </c>
      <c r="AJ36" s="104"/>
      <c r="AK36" s="64"/>
      <c r="AL36" s="58"/>
      <c r="AM36" s="58"/>
      <c r="AN36" s="59"/>
      <c r="AO36" s="59"/>
      <c r="AP36" s="59"/>
      <c r="AQ36" s="59"/>
      <c r="AR36" s="59"/>
      <c r="AS36" s="217">
        <v>0</v>
      </c>
      <c r="AT36" s="60" t="s">
        <v>18</v>
      </c>
      <c r="AU36" s="226">
        <v>3</v>
      </c>
    </row>
    <row r="37" spans="1:47" s="53" customFormat="1" ht="12.75" customHeight="1" thickBot="1">
      <c r="A37" s="65" t="s">
        <v>31</v>
      </c>
      <c r="B37" s="193" t="str">
        <f>$B$15</f>
        <v>Wenninger, Felix</v>
      </c>
      <c r="C37" s="66"/>
      <c r="D37" s="67" t="s">
        <v>21</v>
      </c>
      <c r="E37" s="66" t="str">
        <f>$B$17</f>
        <v>Lemke, Tobias</v>
      </c>
      <c r="F37" s="68"/>
      <c r="G37" s="69"/>
      <c r="H37" s="69"/>
      <c r="I37" s="69"/>
      <c r="J37" s="69"/>
      <c r="K37" s="69"/>
      <c r="L37" s="69"/>
      <c r="M37" s="69"/>
      <c r="N37" s="69"/>
      <c r="O37" s="216">
        <v>2</v>
      </c>
      <c r="P37" s="70" t="s">
        <v>18</v>
      </c>
      <c r="Q37" s="221">
        <v>3</v>
      </c>
      <c r="R37" s="116" t="s">
        <v>80</v>
      </c>
      <c r="S37" s="142"/>
      <c r="T37" s="118"/>
      <c r="U37" s="191" t="str">
        <f>$B$15</f>
        <v>Wenninger, Felix</v>
      </c>
      <c r="V37" s="113"/>
      <c r="W37" s="114"/>
      <c r="X37" s="114"/>
      <c r="Y37" s="114"/>
      <c r="Z37" s="114"/>
      <c r="AA37" s="114"/>
      <c r="AB37" s="114"/>
      <c r="AC37" s="114"/>
      <c r="AD37" s="114"/>
      <c r="AE37" s="119"/>
      <c r="AF37" s="113"/>
      <c r="AG37" s="114"/>
      <c r="AH37" s="112" t="s">
        <v>21</v>
      </c>
      <c r="AI37" s="111" t="str">
        <f>$B$27</f>
        <v>Höneise, Thorsten</v>
      </c>
      <c r="AJ37" s="114"/>
      <c r="AK37" s="74"/>
      <c r="AL37" s="68"/>
      <c r="AM37" s="68"/>
      <c r="AN37" s="69"/>
      <c r="AO37" s="69"/>
      <c r="AP37" s="69"/>
      <c r="AQ37" s="69"/>
      <c r="AR37" s="69"/>
      <c r="AS37" s="218">
        <v>3</v>
      </c>
      <c r="AT37" s="70" t="s">
        <v>18</v>
      </c>
      <c r="AU37" s="225">
        <v>0</v>
      </c>
    </row>
    <row r="38" spans="1:47" s="53" customFormat="1" ht="9" customHeight="1" thickBot="1">
      <c r="A38" s="176"/>
      <c r="B38" s="83"/>
      <c r="C38" s="177"/>
      <c r="D38" s="178"/>
      <c r="E38" s="177"/>
      <c r="F38" s="83"/>
      <c r="G38" s="49"/>
      <c r="H38" s="49"/>
      <c r="I38" s="49"/>
      <c r="J38" s="49"/>
      <c r="K38" s="49"/>
      <c r="L38" s="49"/>
      <c r="M38" s="49"/>
      <c r="N38" s="49"/>
      <c r="O38" s="179"/>
      <c r="P38" s="180"/>
      <c r="Q38" s="179"/>
      <c r="R38" s="81"/>
      <c r="S38" s="72"/>
      <c r="T38" s="82"/>
      <c r="U38" s="76"/>
      <c r="V38" s="76"/>
      <c r="W38" s="78"/>
      <c r="X38" s="78"/>
      <c r="Y38" s="78"/>
      <c r="Z38" s="78"/>
      <c r="AA38" s="78"/>
      <c r="AB38" s="78"/>
      <c r="AC38" s="78"/>
      <c r="AD38" s="78"/>
      <c r="AE38" s="80"/>
      <c r="AF38" s="76"/>
      <c r="AG38" s="78"/>
      <c r="AH38" s="77"/>
      <c r="AI38" s="78"/>
      <c r="AJ38" s="78"/>
      <c r="AK38" s="80"/>
      <c r="AL38" s="76"/>
      <c r="AM38" s="76"/>
      <c r="AN38" s="78"/>
      <c r="AO38" s="78"/>
      <c r="AP38" s="78"/>
      <c r="AQ38" s="78"/>
      <c r="AR38" s="78"/>
      <c r="AS38" s="78"/>
      <c r="AT38" s="80"/>
      <c r="AU38" s="78"/>
    </row>
    <row r="39" spans="1:47" s="53" customFormat="1" ht="12.75" customHeight="1" thickBot="1">
      <c r="A39" s="233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2"/>
      <c r="R39" s="233" t="s">
        <v>90</v>
      </c>
      <c r="S39" s="49"/>
      <c r="T39" s="49"/>
      <c r="U39" s="84"/>
      <c r="V39" s="83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83"/>
      <c r="AN39" s="49"/>
      <c r="AO39" s="49"/>
      <c r="AP39" s="49"/>
      <c r="AQ39" s="49"/>
      <c r="AR39" s="49"/>
      <c r="AS39" s="49"/>
      <c r="AT39" s="49"/>
      <c r="AU39" s="52"/>
    </row>
    <row r="40" spans="1:47" s="53" customFormat="1" ht="12.75" customHeight="1">
      <c r="A40" s="134" t="s">
        <v>58</v>
      </c>
      <c r="B40" s="182" t="str">
        <f>$B$5</f>
        <v>Mellone, Tullio</v>
      </c>
      <c r="C40" s="139"/>
      <c r="D40" s="130" t="s">
        <v>21</v>
      </c>
      <c r="E40" s="129" t="str">
        <f>$B$23</f>
        <v>Mierswa, Kevin</v>
      </c>
      <c r="F40" s="139"/>
      <c r="G40" s="139"/>
      <c r="H40" s="139"/>
      <c r="I40" s="139"/>
      <c r="J40" s="139"/>
      <c r="K40" s="139"/>
      <c r="L40" s="139"/>
      <c r="M40" s="139"/>
      <c r="N40" s="139"/>
      <c r="O40" s="217">
        <v>3</v>
      </c>
      <c r="P40" s="19" t="s">
        <v>18</v>
      </c>
      <c r="Q40" s="222">
        <v>0</v>
      </c>
      <c r="R40" s="134" t="s">
        <v>46</v>
      </c>
      <c r="S40" s="107"/>
      <c r="T40" s="135"/>
      <c r="U40" s="258" t="str">
        <f>$B$5</f>
        <v>Mellone, Tullio</v>
      </c>
      <c r="V40" s="132"/>
      <c r="W40" s="107"/>
      <c r="X40" s="107"/>
      <c r="Y40" s="107"/>
      <c r="Z40" s="107"/>
      <c r="AA40" s="107"/>
      <c r="AB40" s="107"/>
      <c r="AC40" s="107"/>
      <c r="AD40" s="107"/>
      <c r="AE40" s="136"/>
      <c r="AF40" s="132"/>
      <c r="AG40" s="107"/>
      <c r="AH40" s="130" t="s">
        <v>21</v>
      </c>
      <c r="AI40" s="129" t="str">
        <f>$B$21</f>
        <v>Börger, Raphael</v>
      </c>
      <c r="AJ40" s="107"/>
      <c r="AK40" s="137"/>
      <c r="AL40" s="138"/>
      <c r="AM40" s="138"/>
      <c r="AN40" s="139"/>
      <c r="AO40" s="139"/>
      <c r="AP40" s="139"/>
      <c r="AQ40" s="139"/>
      <c r="AR40" s="139"/>
      <c r="AS40" s="217">
        <v>3</v>
      </c>
      <c r="AT40" s="19" t="s">
        <v>18</v>
      </c>
      <c r="AU40" s="222">
        <v>0</v>
      </c>
    </row>
    <row r="41" spans="1:47" s="53" customFormat="1" ht="12.75" customHeight="1">
      <c r="A41" s="134" t="s">
        <v>60</v>
      </c>
      <c r="B41" s="185" t="str">
        <f>$B$7</f>
        <v>Müller, Tobias</v>
      </c>
      <c r="C41" s="139"/>
      <c r="D41" s="130" t="s">
        <v>21</v>
      </c>
      <c r="E41" s="129" t="str">
        <f>$B$21</f>
        <v>Börger, Raphael</v>
      </c>
      <c r="F41" s="139"/>
      <c r="G41" s="139"/>
      <c r="H41" s="139"/>
      <c r="I41" s="139"/>
      <c r="J41" s="139"/>
      <c r="K41" s="139"/>
      <c r="L41" s="139"/>
      <c r="M41" s="139"/>
      <c r="N41" s="139"/>
      <c r="O41" s="217">
        <v>3</v>
      </c>
      <c r="P41" s="19" t="s">
        <v>18</v>
      </c>
      <c r="Q41" s="222">
        <v>0</v>
      </c>
      <c r="R41" s="106" t="s">
        <v>48</v>
      </c>
      <c r="S41" s="107"/>
      <c r="T41" s="108"/>
      <c r="U41" s="190" t="str">
        <f>$B$7</f>
        <v>Müller, Tobias</v>
      </c>
      <c r="V41" s="103"/>
      <c r="W41" s="104"/>
      <c r="X41" s="104"/>
      <c r="Y41" s="104"/>
      <c r="Z41" s="104"/>
      <c r="AA41" s="104"/>
      <c r="AB41" s="104"/>
      <c r="AC41" s="104"/>
      <c r="AD41" s="104"/>
      <c r="AE41" s="109"/>
      <c r="AF41" s="103"/>
      <c r="AG41" s="104"/>
      <c r="AH41" s="101" t="s">
        <v>21</v>
      </c>
      <c r="AI41" s="100" t="str">
        <f>$B$19</f>
        <v>Genne, Matthias</v>
      </c>
      <c r="AJ41" s="104"/>
      <c r="AK41" s="64"/>
      <c r="AL41" s="58"/>
      <c r="AM41" s="58"/>
      <c r="AN41" s="59"/>
      <c r="AO41" s="59"/>
      <c r="AP41" s="59"/>
      <c r="AQ41" s="59"/>
      <c r="AR41" s="59"/>
      <c r="AS41" s="217">
        <v>3</v>
      </c>
      <c r="AT41" s="60" t="s">
        <v>18</v>
      </c>
      <c r="AU41" s="226">
        <v>0</v>
      </c>
    </row>
    <row r="42" spans="1:47" s="53" customFormat="1" ht="12.75" customHeight="1">
      <c r="A42" s="134" t="s">
        <v>62</v>
      </c>
      <c r="B42" s="185" t="str">
        <f>$B$9</f>
        <v>Smolo, Nils</v>
      </c>
      <c r="C42" s="139"/>
      <c r="D42" s="130" t="s">
        <v>21</v>
      </c>
      <c r="E42" s="129" t="str">
        <f>$B$19</f>
        <v>Genne, Matthias</v>
      </c>
      <c r="F42" s="139"/>
      <c r="G42" s="139"/>
      <c r="H42" s="139"/>
      <c r="I42" s="139"/>
      <c r="J42" s="139"/>
      <c r="K42" s="139"/>
      <c r="L42" s="139"/>
      <c r="M42" s="139"/>
      <c r="N42" s="139"/>
      <c r="O42" s="217">
        <v>3</v>
      </c>
      <c r="P42" s="19" t="s">
        <v>18</v>
      </c>
      <c r="Q42" s="222">
        <v>0</v>
      </c>
      <c r="R42" s="106" t="s">
        <v>50</v>
      </c>
      <c r="S42" s="107"/>
      <c r="T42" s="108"/>
      <c r="U42" s="190" t="str">
        <f>$B$9</f>
        <v>Smolo, Nils</v>
      </c>
      <c r="V42" s="103"/>
      <c r="W42" s="104"/>
      <c r="X42" s="104"/>
      <c r="Y42" s="104"/>
      <c r="Z42" s="104"/>
      <c r="AA42" s="104"/>
      <c r="AB42" s="104"/>
      <c r="AC42" s="104"/>
      <c r="AD42" s="104"/>
      <c r="AE42" s="109"/>
      <c r="AF42" s="103"/>
      <c r="AG42" s="104"/>
      <c r="AH42" s="101" t="s">
        <v>21</v>
      </c>
      <c r="AI42" s="100" t="str">
        <f>$B$17</f>
        <v>Lemke, Tobias</v>
      </c>
      <c r="AJ42" s="104"/>
      <c r="AK42" s="64"/>
      <c r="AL42" s="58"/>
      <c r="AM42" s="58"/>
      <c r="AN42" s="59"/>
      <c r="AO42" s="59"/>
      <c r="AP42" s="59"/>
      <c r="AQ42" s="59"/>
      <c r="AR42" s="59"/>
      <c r="AS42" s="217">
        <v>1</v>
      </c>
      <c r="AT42" s="60" t="s">
        <v>18</v>
      </c>
      <c r="AU42" s="226">
        <v>3</v>
      </c>
    </row>
    <row r="43" spans="1:47" s="53" customFormat="1" ht="12.75" customHeight="1">
      <c r="A43" s="134" t="s">
        <v>64</v>
      </c>
      <c r="B43" s="185" t="str">
        <f>$B$11</f>
        <v>Heim, Patrick</v>
      </c>
      <c r="C43" s="139"/>
      <c r="D43" s="130" t="s">
        <v>21</v>
      </c>
      <c r="E43" s="129" t="str">
        <f>$B$17</f>
        <v>Lemke, Tobias</v>
      </c>
      <c r="F43" s="139"/>
      <c r="G43" s="139"/>
      <c r="H43" s="139"/>
      <c r="I43" s="139"/>
      <c r="J43" s="139"/>
      <c r="K43" s="139"/>
      <c r="L43" s="139"/>
      <c r="M43" s="139"/>
      <c r="N43" s="139"/>
      <c r="O43" s="217">
        <v>3</v>
      </c>
      <c r="P43" s="19" t="s">
        <v>18</v>
      </c>
      <c r="Q43" s="222">
        <v>1</v>
      </c>
      <c r="R43" s="106" t="s">
        <v>52</v>
      </c>
      <c r="S43" s="107"/>
      <c r="T43" s="108"/>
      <c r="U43" s="190" t="str">
        <f>$B$11</f>
        <v>Heim, Patrick</v>
      </c>
      <c r="V43" s="103"/>
      <c r="W43" s="104"/>
      <c r="X43" s="104"/>
      <c r="Y43" s="104"/>
      <c r="Z43" s="104"/>
      <c r="AA43" s="104"/>
      <c r="AB43" s="104"/>
      <c r="AC43" s="104"/>
      <c r="AD43" s="104"/>
      <c r="AE43" s="109"/>
      <c r="AF43" s="103"/>
      <c r="AG43" s="104"/>
      <c r="AH43" s="101" t="s">
        <v>21</v>
      </c>
      <c r="AI43" s="100" t="str">
        <f>$B$15</f>
        <v>Wenninger, Felix</v>
      </c>
      <c r="AJ43" s="104"/>
      <c r="AK43" s="64"/>
      <c r="AL43" s="58"/>
      <c r="AM43" s="58"/>
      <c r="AN43" s="59"/>
      <c r="AO43" s="59"/>
      <c r="AP43" s="59"/>
      <c r="AQ43" s="59"/>
      <c r="AR43" s="59"/>
      <c r="AS43" s="217">
        <v>3</v>
      </c>
      <c r="AT43" s="60" t="s">
        <v>18</v>
      </c>
      <c r="AU43" s="226">
        <v>0</v>
      </c>
    </row>
    <row r="44" spans="1:47" s="53" customFormat="1" ht="12.75" customHeight="1">
      <c r="A44" s="134" t="s">
        <v>66</v>
      </c>
      <c r="B44" s="185" t="str">
        <f>$B$13</f>
        <v>Ketsitsidis, Delis</v>
      </c>
      <c r="C44" s="139"/>
      <c r="D44" s="130" t="s">
        <v>21</v>
      </c>
      <c r="E44" s="129" t="str">
        <f>$B$15</f>
        <v>Wenninger, Felix</v>
      </c>
      <c r="F44" s="139"/>
      <c r="G44" s="139"/>
      <c r="H44" s="139"/>
      <c r="I44" s="139"/>
      <c r="J44" s="139"/>
      <c r="K44" s="139"/>
      <c r="L44" s="139"/>
      <c r="M44" s="139"/>
      <c r="N44" s="139"/>
      <c r="O44" s="217">
        <v>3</v>
      </c>
      <c r="P44" s="19" t="s">
        <v>18</v>
      </c>
      <c r="Q44" s="222">
        <v>1</v>
      </c>
      <c r="R44" s="106" t="s">
        <v>54</v>
      </c>
      <c r="S44" s="107"/>
      <c r="T44" s="108"/>
      <c r="U44" s="190" t="str">
        <f>$B$13</f>
        <v>Ketsitsidis, Delis</v>
      </c>
      <c r="V44" s="103"/>
      <c r="W44" s="104"/>
      <c r="X44" s="104"/>
      <c r="Y44" s="104"/>
      <c r="Z44" s="104"/>
      <c r="AA44" s="104"/>
      <c r="AB44" s="104"/>
      <c r="AC44" s="104"/>
      <c r="AD44" s="104"/>
      <c r="AE44" s="109"/>
      <c r="AF44" s="103"/>
      <c r="AG44" s="104"/>
      <c r="AH44" s="101" t="s">
        <v>21</v>
      </c>
      <c r="AI44" s="100" t="str">
        <f>$B$27</f>
        <v>Höneise, Thorsten</v>
      </c>
      <c r="AJ44" s="104"/>
      <c r="AK44" s="64"/>
      <c r="AL44" s="58"/>
      <c r="AM44" s="58"/>
      <c r="AN44" s="59"/>
      <c r="AO44" s="59"/>
      <c r="AP44" s="59"/>
      <c r="AQ44" s="59"/>
      <c r="AR44" s="59"/>
      <c r="AS44" s="217">
        <v>3</v>
      </c>
      <c r="AT44" s="60" t="s">
        <v>18</v>
      </c>
      <c r="AU44" s="226">
        <v>1</v>
      </c>
    </row>
    <row r="45" spans="1:47" s="53" customFormat="1" ht="12.75" customHeight="1" thickBot="1">
      <c r="A45" s="181" t="s">
        <v>68</v>
      </c>
      <c r="B45" s="186" t="str">
        <f>$B$25</f>
        <v>Bach, Alexander</v>
      </c>
      <c r="C45" s="78"/>
      <c r="D45" s="173" t="s">
        <v>21</v>
      </c>
      <c r="E45" s="174" t="str">
        <f>$B$27</f>
        <v>Höneise, Thorsten</v>
      </c>
      <c r="F45" s="78"/>
      <c r="G45" s="78"/>
      <c r="H45" s="78"/>
      <c r="I45" s="78"/>
      <c r="J45" s="78"/>
      <c r="K45" s="78"/>
      <c r="L45" s="78"/>
      <c r="M45" s="78"/>
      <c r="N45" s="78"/>
      <c r="O45" s="218">
        <v>3</v>
      </c>
      <c r="P45" s="34" t="s">
        <v>18</v>
      </c>
      <c r="Q45" s="223">
        <v>0</v>
      </c>
      <c r="R45" s="116" t="s">
        <v>56</v>
      </c>
      <c r="S45" s="117"/>
      <c r="T45" s="118"/>
      <c r="U45" s="191" t="str">
        <f>$B$23</f>
        <v>Mierswa, Kevin</v>
      </c>
      <c r="V45" s="113"/>
      <c r="W45" s="114"/>
      <c r="X45" s="114"/>
      <c r="Y45" s="114"/>
      <c r="Z45" s="114"/>
      <c r="AA45" s="114"/>
      <c r="AB45" s="114"/>
      <c r="AC45" s="114"/>
      <c r="AD45" s="114"/>
      <c r="AE45" s="119"/>
      <c r="AF45" s="113"/>
      <c r="AG45" s="114"/>
      <c r="AH45" s="112" t="s">
        <v>21</v>
      </c>
      <c r="AI45" s="111" t="str">
        <f>$B$25</f>
        <v>Bach, Alexander</v>
      </c>
      <c r="AJ45" s="114"/>
      <c r="AK45" s="74"/>
      <c r="AL45" s="68"/>
      <c r="AM45" s="68"/>
      <c r="AN45" s="69"/>
      <c r="AO45" s="69"/>
      <c r="AP45" s="69"/>
      <c r="AQ45" s="69"/>
      <c r="AR45" s="69"/>
      <c r="AS45" s="218">
        <v>0</v>
      </c>
      <c r="AT45" s="70" t="s">
        <v>18</v>
      </c>
      <c r="AU45" s="225">
        <v>3</v>
      </c>
    </row>
    <row r="46" spans="1:47" s="53" customFormat="1" ht="9" customHeight="1" thickBot="1">
      <c r="A46" s="120"/>
      <c r="B46" s="121"/>
      <c r="C46" s="122"/>
      <c r="D46" s="123"/>
      <c r="E46" s="122"/>
      <c r="F46" s="121"/>
      <c r="G46" s="124"/>
      <c r="H46" s="124"/>
      <c r="I46" s="124"/>
      <c r="J46" s="124"/>
      <c r="K46" s="124"/>
      <c r="L46" s="124"/>
      <c r="M46" s="124"/>
      <c r="N46" s="124"/>
      <c r="O46" s="125"/>
      <c r="P46" s="126"/>
      <c r="Q46" s="125"/>
      <c r="R46" s="127"/>
      <c r="S46" s="124"/>
      <c r="T46" s="121"/>
      <c r="U46" s="121"/>
      <c r="V46" s="121"/>
      <c r="W46" s="124"/>
      <c r="X46" s="124"/>
      <c r="Y46" s="124"/>
      <c r="Z46" s="124"/>
      <c r="AA46" s="124"/>
      <c r="AB46" s="124"/>
      <c r="AC46" s="124"/>
      <c r="AD46" s="124"/>
      <c r="AE46" s="126"/>
      <c r="AF46" s="121"/>
      <c r="AG46" s="124"/>
      <c r="AH46" s="123"/>
      <c r="AI46" s="124"/>
      <c r="AJ46" s="124"/>
      <c r="AK46" s="126"/>
      <c r="AL46" s="121"/>
      <c r="AM46" s="121"/>
      <c r="AN46" s="124"/>
      <c r="AO46" s="124"/>
      <c r="AP46" s="124"/>
      <c r="AQ46" s="124"/>
      <c r="AR46" s="124"/>
      <c r="AS46" s="124"/>
      <c r="AT46" s="126"/>
      <c r="AU46" s="124"/>
    </row>
    <row r="47" spans="1:47" s="124" customFormat="1" ht="12.75" customHeight="1" thickBot="1">
      <c r="A47" s="233" t="s">
        <v>91</v>
      </c>
      <c r="B47" s="83"/>
      <c r="C47" s="49"/>
      <c r="D47" s="49"/>
      <c r="E47" s="49"/>
      <c r="F47" s="83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2"/>
      <c r="R47" s="233" t="s">
        <v>92</v>
      </c>
      <c r="S47" s="49"/>
      <c r="T47" s="51"/>
      <c r="U47" s="50"/>
      <c r="V47" s="50"/>
      <c r="W47" s="50"/>
      <c r="X47" s="50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52"/>
    </row>
    <row r="48" spans="1:47" s="53" customFormat="1" ht="12.75" customHeight="1">
      <c r="A48" s="92" t="s">
        <v>34</v>
      </c>
      <c r="B48" s="182" t="str">
        <f>$B$5</f>
        <v>Mellone, Tullio</v>
      </c>
      <c r="C48" s="129"/>
      <c r="D48" s="87" t="s">
        <v>21</v>
      </c>
      <c r="E48" s="86" t="str">
        <f>$B$19</f>
        <v>Genne, Matthias</v>
      </c>
      <c r="F48" s="132"/>
      <c r="G48" s="107"/>
      <c r="H48" s="107"/>
      <c r="I48" s="107"/>
      <c r="J48" s="107"/>
      <c r="K48" s="107"/>
      <c r="L48" s="107"/>
      <c r="M48" s="107"/>
      <c r="N48" s="107"/>
      <c r="O48" s="219">
        <v>3</v>
      </c>
      <c r="P48" s="98" t="s">
        <v>18</v>
      </c>
      <c r="Q48" s="224">
        <v>0</v>
      </c>
      <c r="R48" s="61" t="s">
        <v>22</v>
      </c>
      <c r="S48" s="62"/>
      <c r="T48" s="63"/>
      <c r="U48" s="187" t="str">
        <f>$B$5</f>
        <v>Mellone, Tullio</v>
      </c>
      <c r="V48" s="58"/>
      <c r="W48" s="59"/>
      <c r="X48" s="59"/>
      <c r="Y48" s="59"/>
      <c r="Z48" s="59"/>
      <c r="AA48" s="59"/>
      <c r="AB48" s="59"/>
      <c r="AC48" s="59"/>
      <c r="AD48" s="59"/>
      <c r="AE48" s="64"/>
      <c r="AF48" s="58"/>
      <c r="AG48" s="59"/>
      <c r="AH48" s="56" t="s">
        <v>21</v>
      </c>
      <c r="AI48" s="55" t="str">
        <f>$B$17</f>
        <v>Lemke, Tobias</v>
      </c>
      <c r="AJ48" s="59"/>
      <c r="AK48" s="64"/>
      <c r="AL48" s="58"/>
      <c r="AM48" s="58"/>
      <c r="AN48" s="59"/>
      <c r="AO48" s="59"/>
      <c r="AP48" s="59"/>
      <c r="AQ48" s="59"/>
      <c r="AR48" s="59"/>
      <c r="AS48" s="215">
        <v>3</v>
      </c>
      <c r="AT48" s="60" t="s">
        <v>18</v>
      </c>
      <c r="AU48" s="226">
        <v>2</v>
      </c>
    </row>
    <row r="49" spans="1:47" s="53" customFormat="1" ht="12.75" customHeight="1">
      <c r="A49" s="134" t="s">
        <v>36</v>
      </c>
      <c r="B49" s="185" t="str">
        <f>$B$7</f>
        <v>Müller, Tobias</v>
      </c>
      <c r="C49" s="129"/>
      <c r="D49" s="130" t="s">
        <v>21</v>
      </c>
      <c r="E49" s="129" t="str">
        <f>$B$17</f>
        <v>Lemke, Tobias</v>
      </c>
      <c r="F49" s="132"/>
      <c r="G49" s="107"/>
      <c r="H49" s="107"/>
      <c r="I49" s="107"/>
      <c r="J49" s="107"/>
      <c r="K49" s="107"/>
      <c r="L49" s="107"/>
      <c r="M49" s="107"/>
      <c r="N49" s="107"/>
      <c r="O49" s="217">
        <v>3</v>
      </c>
      <c r="P49" s="19" t="s">
        <v>18</v>
      </c>
      <c r="Q49" s="222">
        <v>0</v>
      </c>
      <c r="R49" s="61" t="s">
        <v>24</v>
      </c>
      <c r="S49" s="62"/>
      <c r="T49" s="63"/>
      <c r="U49" s="187" t="str">
        <f>$B$7</f>
        <v>Müller, Tobias</v>
      </c>
      <c r="V49" s="58"/>
      <c r="W49" s="59"/>
      <c r="X49" s="59"/>
      <c r="Y49" s="59"/>
      <c r="Z49" s="59"/>
      <c r="AA49" s="59"/>
      <c r="AB49" s="59"/>
      <c r="AC49" s="59"/>
      <c r="AD49" s="59"/>
      <c r="AE49" s="64"/>
      <c r="AF49" s="58"/>
      <c r="AG49" s="59"/>
      <c r="AH49" s="56" t="s">
        <v>21</v>
      </c>
      <c r="AI49" s="55" t="str">
        <f>$B$15</f>
        <v>Wenninger, Felix</v>
      </c>
      <c r="AJ49" s="59"/>
      <c r="AK49" s="64"/>
      <c r="AL49" s="58"/>
      <c r="AM49" s="58"/>
      <c r="AN49" s="59"/>
      <c r="AO49" s="59"/>
      <c r="AP49" s="59"/>
      <c r="AQ49" s="59"/>
      <c r="AR49" s="59"/>
      <c r="AS49" s="215">
        <v>3</v>
      </c>
      <c r="AT49" s="60" t="s">
        <v>18</v>
      </c>
      <c r="AU49" s="226">
        <v>0</v>
      </c>
    </row>
    <row r="50" spans="1:47" s="53" customFormat="1" ht="12.75" customHeight="1">
      <c r="A50" s="134" t="s">
        <v>38</v>
      </c>
      <c r="B50" s="185" t="str">
        <f>$B$9</f>
        <v>Smolo, Nils</v>
      </c>
      <c r="C50" s="129"/>
      <c r="D50" s="130" t="s">
        <v>21</v>
      </c>
      <c r="E50" s="129" t="str">
        <f>$B$15</f>
        <v>Wenninger, Felix</v>
      </c>
      <c r="F50" s="132"/>
      <c r="G50" s="107"/>
      <c r="H50" s="107"/>
      <c r="I50" s="107"/>
      <c r="J50" s="107"/>
      <c r="K50" s="107"/>
      <c r="L50" s="107"/>
      <c r="M50" s="107"/>
      <c r="N50" s="107"/>
      <c r="O50" s="217">
        <v>3</v>
      </c>
      <c r="P50" s="19" t="s">
        <v>18</v>
      </c>
      <c r="Q50" s="222">
        <v>1</v>
      </c>
      <c r="R50" s="61" t="s">
        <v>26</v>
      </c>
      <c r="S50" s="62"/>
      <c r="T50" s="63"/>
      <c r="U50" s="187" t="str">
        <f>$B$9</f>
        <v>Smolo, Nils</v>
      </c>
      <c r="V50" s="58"/>
      <c r="W50" s="59"/>
      <c r="X50" s="59"/>
      <c r="Y50" s="59"/>
      <c r="Z50" s="59"/>
      <c r="AA50" s="59"/>
      <c r="AB50" s="59"/>
      <c r="AC50" s="59"/>
      <c r="AD50" s="59"/>
      <c r="AE50" s="64"/>
      <c r="AF50" s="58"/>
      <c r="AG50" s="59"/>
      <c r="AH50" s="56" t="s">
        <v>21</v>
      </c>
      <c r="AI50" s="55" t="str">
        <f>$B$13</f>
        <v>Ketsitsidis, Delis</v>
      </c>
      <c r="AJ50" s="59"/>
      <c r="AK50" s="64"/>
      <c r="AL50" s="58"/>
      <c r="AM50" s="58"/>
      <c r="AN50" s="59"/>
      <c r="AO50" s="59"/>
      <c r="AP50" s="59"/>
      <c r="AQ50" s="59"/>
      <c r="AR50" s="59"/>
      <c r="AS50" s="215">
        <v>3</v>
      </c>
      <c r="AT50" s="60" t="s">
        <v>18</v>
      </c>
      <c r="AU50" s="226">
        <v>0</v>
      </c>
    </row>
    <row r="51" spans="1:47" s="53" customFormat="1" ht="12.75" customHeight="1">
      <c r="A51" s="134" t="s">
        <v>40</v>
      </c>
      <c r="B51" s="185" t="str">
        <f>$B$11</f>
        <v>Heim, Patrick</v>
      </c>
      <c r="C51" s="129"/>
      <c r="D51" s="130" t="s">
        <v>21</v>
      </c>
      <c r="E51" s="129" t="str">
        <f>$B$13</f>
        <v>Ketsitsidis, Delis</v>
      </c>
      <c r="F51" s="132"/>
      <c r="G51" s="107"/>
      <c r="H51" s="107"/>
      <c r="I51" s="107"/>
      <c r="J51" s="107"/>
      <c r="K51" s="107"/>
      <c r="L51" s="107"/>
      <c r="M51" s="107"/>
      <c r="N51" s="107"/>
      <c r="O51" s="217">
        <v>3</v>
      </c>
      <c r="P51" s="19" t="s">
        <v>18</v>
      </c>
      <c r="Q51" s="222">
        <v>1</v>
      </c>
      <c r="R51" s="61" t="s">
        <v>28</v>
      </c>
      <c r="S51" s="62"/>
      <c r="T51" s="63"/>
      <c r="U51" s="187" t="str">
        <f>$B$11</f>
        <v>Heim, Patrick</v>
      </c>
      <c r="V51" s="58"/>
      <c r="W51" s="59"/>
      <c r="X51" s="59"/>
      <c r="Y51" s="59"/>
      <c r="Z51" s="59"/>
      <c r="AA51" s="59"/>
      <c r="AB51" s="59"/>
      <c r="AC51" s="59"/>
      <c r="AD51" s="59"/>
      <c r="AE51" s="64"/>
      <c r="AF51" s="58"/>
      <c r="AG51" s="59"/>
      <c r="AH51" s="56" t="s">
        <v>21</v>
      </c>
      <c r="AI51" s="55" t="str">
        <f>$B$27</f>
        <v>Höneise, Thorsten</v>
      </c>
      <c r="AJ51" s="59"/>
      <c r="AK51" s="64"/>
      <c r="AL51" s="58"/>
      <c r="AM51" s="58"/>
      <c r="AN51" s="59"/>
      <c r="AO51" s="59"/>
      <c r="AP51" s="59"/>
      <c r="AQ51" s="59"/>
      <c r="AR51" s="59"/>
      <c r="AS51" s="215">
        <v>3</v>
      </c>
      <c r="AT51" s="60" t="s">
        <v>18</v>
      </c>
      <c r="AU51" s="226">
        <v>0</v>
      </c>
    </row>
    <row r="52" spans="1:47" s="53" customFormat="1" ht="12.75" customHeight="1">
      <c r="A52" s="134" t="s">
        <v>42</v>
      </c>
      <c r="B52" s="185" t="str">
        <f>$B$21</f>
        <v>Börger, Raphael</v>
      </c>
      <c r="C52" s="129"/>
      <c r="D52" s="130" t="s">
        <v>21</v>
      </c>
      <c r="E52" s="129" t="str">
        <f>$B$25</f>
        <v>Bach, Alexander</v>
      </c>
      <c r="F52" s="132"/>
      <c r="G52" s="107"/>
      <c r="H52" s="107"/>
      <c r="I52" s="107"/>
      <c r="J52" s="107"/>
      <c r="K52" s="107"/>
      <c r="L52" s="107"/>
      <c r="M52" s="107"/>
      <c r="N52" s="107"/>
      <c r="O52" s="217">
        <v>3</v>
      </c>
      <c r="P52" s="19" t="s">
        <v>18</v>
      </c>
      <c r="Q52" s="222">
        <v>2</v>
      </c>
      <c r="R52" s="61" t="s">
        <v>30</v>
      </c>
      <c r="S52" s="62"/>
      <c r="T52" s="63"/>
      <c r="U52" s="187" t="str">
        <f>$B$19</f>
        <v>Genne, Matthias</v>
      </c>
      <c r="V52" s="58"/>
      <c r="W52" s="59"/>
      <c r="X52" s="59"/>
      <c r="Y52" s="59"/>
      <c r="Z52" s="59"/>
      <c r="AA52" s="59"/>
      <c r="AB52" s="59"/>
      <c r="AC52" s="59"/>
      <c r="AD52" s="59"/>
      <c r="AE52" s="64"/>
      <c r="AF52" s="58"/>
      <c r="AG52" s="59"/>
      <c r="AH52" s="56" t="s">
        <v>21</v>
      </c>
      <c r="AI52" s="55" t="str">
        <f>$B$25</f>
        <v>Bach, Alexander</v>
      </c>
      <c r="AJ52" s="59"/>
      <c r="AK52" s="64"/>
      <c r="AL52" s="58"/>
      <c r="AM52" s="58"/>
      <c r="AN52" s="59"/>
      <c r="AO52" s="59"/>
      <c r="AP52" s="59"/>
      <c r="AQ52" s="59"/>
      <c r="AR52" s="59"/>
      <c r="AS52" s="215">
        <v>1</v>
      </c>
      <c r="AT52" s="60" t="s">
        <v>18</v>
      </c>
      <c r="AU52" s="226">
        <v>3</v>
      </c>
    </row>
    <row r="53" spans="1:47" s="53" customFormat="1" ht="12.75" customHeight="1" thickBot="1">
      <c r="A53" s="116" t="s">
        <v>44</v>
      </c>
      <c r="B53" s="194" t="str">
        <f>$B$23</f>
        <v>Mierswa, Kevin</v>
      </c>
      <c r="C53" s="111"/>
      <c r="D53" s="112" t="s">
        <v>21</v>
      </c>
      <c r="E53" s="111" t="str">
        <f>$B$27</f>
        <v>Höneise, Thorsten</v>
      </c>
      <c r="F53" s="113"/>
      <c r="G53" s="114"/>
      <c r="H53" s="114"/>
      <c r="I53" s="114"/>
      <c r="J53" s="114"/>
      <c r="K53" s="114"/>
      <c r="L53" s="114"/>
      <c r="M53" s="114"/>
      <c r="N53" s="114"/>
      <c r="O53" s="216">
        <v>3</v>
      </c>
      <c r="P53" s="70" t="s">
        <v>18</v>
      </c>
      <c r="Q53" s="225">
        <v>1</v>
      </c>
      <c r="R53" s="71" t="s">
        <v>32</v>
      </c>
      <c r="S53" s="72"/>
      <c r="T53" s="73"/>
      <c r="U53" s="188" t="str">
        <f>$B$21</f>
        <v>Börger, Raphael</v>
      </c>
      <c r="V53" s="68"/>
      <c r="W53" s="69"/>
      <c r="X53" s="69"/>
      <c r="Y53" s="69"/>
      <c r="Z53" s="69"/>
      <c r="AA53" s="69"/>
      <c r="AB53" s="69"/>
      <c r="AC53" s="69"/>
      <c r="AD53" s="69"/>
      <c r="AE53" s="74"/>
      <c r="AF53" s="68"/>
      <c r="AG53" s="69"/>
      <c r="AH53" s="67" t="s">
        <v>21</v>
      </c>
      <c r="AI53" s="66" t="str">
        <f>$B$23</f>
        <v>Mierswa, Kevin</v>
      </c>
      <c r="AJ53" s="69"/>
      <c r="AK53" s="74"/>
      <c r="AL53" s="68"/>
      <c r="AM53" s="68"/>
      <c r="AN53" s="69"/>
      <c r="AO53" s="69"/>
      <c r="AP53" s="69"/>
      <c r="AQ53" s="69"/>
      <c r="AR53" s="69"/>
      <c r="AS53" s="216">
        <v>3</v>
      </c>
      <c r="AT53" s="70" t="s">
        <v>18</v>
      </c>
      <c r="AU53" s="225">
        <v>0</v>
      </c>
    </row>
    <row r="54" spans="1:47" s="53" customFormat="1" ht="9" customHeight="1" thickBot="1">
      <c r="A54" s="75"/>
      <c r="B54" s="76"/>
      <c r="C54" s="72"/>
      <c r="D54" s="77"/>
      <c r="E54" s="72"/>
      <c r="F54" s="76"/>
      <c r="G54" s="78"/>
      <c r="H54" s="78"/>
      <c r="I54" s="78"/>
      <c r="J54" s="78"/>
      <c r="K54" s="78"/>
      <c r="L54" s="78"/>
      <c r="M54" s="78"/>
      <c r="N54" s="78"/>
      <c r="O54" s="79"/>
      <c r="P54" s="80"/>
      <c r="Q54" s="79"/>
      <c r="R54" s="81"/>
      <c r="S54" s="78"/>
      <c r="T54" s="76"/>
      <c r="U54" s="76"/>
      <c r="V54" s="76"/>
      <c r="W54" s="78"/>
      <c r="X54" s="78"/>
      <c r="Y54" s="78"/>
      <c r="Z54" s="78"/>
      <c r="AA54" s="78"/>
      <c r="AB54" s="78"/>
      <c r="AC54" s="78"/>
      <c r="AD54" s="78"/>
      <c r="AE54" s="80"/>
      <c r="AF54" s="76"/>
      <c r="AG54" s="78"/>
      <c r="AH54" s="77"/>
      <c r="AI54" s="78"/>
      <c r="AJ54" s="78"/>
      <c r="AK54" s="80"/>
      <c r="AL54" s="76"/>
      <c r="AM54" s="76"/>
      <c r="AN54" s="78"/>
      <c r="AO54" s="78"/>
      <c r="AP54" s="78"/>
      <c r="AQ54" s="78"/>
      <c r="AR54" s="78"/>
      <c r="AS54" s="78"/>
      <c r="AT54" s="80"/>
      <c r="AU54" s="78"/>
    </row>
    <row r="55" spans="1:47" s="53" customFormat="1" ht="12.75" customHeight="1" thickBot="1">
      <c r="A55" s="233" t="s">
        <v>93</v>
      </c>
      <c r="B55" s="83"/>
      <c r="C55" s="49"/>
      <c r="D55" s="49"/>
      <c r="E55" s="49"/>
      <c r="F55" s="83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52"/>
      <c r="R55" s="233" t="s">
        <v>94</v>
      </c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52"/>
    </row>
    <row r="56" spans="1:47" s="53" customFormat="1" ht="12.75" customHeight="1">
      <c r="A56" s="85" t="s">
        <v>81</v>
      </c>
      <c r="B56" s="182" t="str">
        <f>$B$5</f>
        <v>Mellone, Tullio</v>
      </c>
      <c r="C56" s="86"/>
      <c r="D56" s="87" t="s">
        <v>21</v>
      </c>
      <c r="E56" s="88" t="str">
        <f>$B$15</f>
        <v>Wenninger, Felix</v>
      </c>
      <c r="F56" s="89"/>
      <c r="G56" s="90"/>
      <c r="H56" s="97"/>
      <c r="I56" s="97"/>
      <c r="J56" s="97"/>
      <c r="K56" s="97"/>
      <c r="L56" s="97"/>
      <c r="M56" s="97"/>
      <c r="N56" s="97"/>
      <c r="O56" s="219">
        <v>3</v>
      </c>
      <c r="P56" s="98" t="s">
        <v>18</v>
      </c>
      <c r="Q56" s="227">
        <v>0</v>
      </c>
      <c r="R56" s="128" t="s">
        <v>69</v>
      </c>
      <c r="S56" s="139"/>
      <c r="T56" s="139"/>
      <c r="U56" s="185" t="str">
        <f>$B$5</f>
        <v>Mellone, Tullio</v>
      </c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0" t="s">
        <v>21</v>
      </c>
      <c r="AI56" s="131" t="str">
        <f>$B$13</f>
        <v>Ketsitsidis, Delis</v>
      </c>
      <c r="AJ56" s="139"/>
      <c r="AK56" s="139"/>
      <c r="AL56" s="139"/>
      <c r="AM56" s="139"/>
      <c r="AN56" s="139"/>
      <c r="AO56" s="139"/>
      <c r="AP56" s="139"/>
      <c r="AQ56" s="139"/>
      <c r="AR56" s="139"/>
      <c r="AS56" s="217">
        <v>3</v>
      </c>
      <c r="AT56" s="133" t="s">
        <v>18</v>
      </c>
      <c r="AU56" s="228">
        <v>0</v>
      </c>
    </row>
    <row r="57" spans="1:47" s="53" customFormat="1" ht="12.75" customHeight="1">
      <c r="A57" s="99" t="s">
        <v>82</v>
      </c>
      <c r="B57" s="183" t="str">
        <f>$B$7</f>
        <v>Müller, Tobias</v>
      </c>
      <c r="C57" s="100"/>
      <c r="D57" s="101" t="s">
        <v>21</v>
      </c>
      <c r="E57" s="102" t="str">
        <f>$B$13</f>
        <v>Ketsitsidis, Delis</v>
      </c>
      <c r="F57" s="103"/>
      <c r="G57" s="104"/>
      <c r="H57" s="59"/>
      <c r="I57" s="59"/>
      <c r="J57" s="59"/>
      <c r="K57" s="59"/>
      <c r="L57" s="59"/>
      <c r="M57" s="59"/>
      <c r="N57" s="59"/>
      <c r="O57" s="215">
        <v>3</v>
      </c>
      <c r="P57" s="60" t="s">
        <v>18</v>
      </c>
      <c r="Q57" s="220">
        <v>0</v>
      </c>
      <c r="R57" s="128" t="s">
        <v>71</v>
      </c>
      <c r="S57" s="139"/>
      <c r="T57" s="139"/>
      <c r="U57" s="185" t="str">
        <f>$B$7</f>
        <v>Müller, Tobias</v>
      </c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0" t="s">
        <v>21</v>
      </c>
      <c r="AI57" s="131" t="str">
        <f>$B$11</f>
        <v>Heim, Patrick</v>
      </c>
      <c r="AJ57" s="139"/>
      <c r="AK57" s="139"/>
      <c r="AL57" s="139"/>
      <c r="AM57" s="139"/>
      <c r="AN57" s="139"/>
      <c r="AO57" s="139"/>
      <c r="AP57" s="139"/>
      <c r="AQ57" s="139"/>
      <c r="AR57" s="139"/>
      <c r="AS57" s="217">
        <v>3</v>
      </c>
      <c r="AT57" s="133" t="s">
        <v>18</v>
      </c>
      <c r="AU57" s="228">
        <v>1</v>
      </c>
    </row>
    <row r="58" spans="1:47" s="53" customFormat="1" ht="12.75" customHeight="1">
      <c r="A58" s="99" t="s">
        <v>83</v>
      </c>
      <c r="B58" s="183" t="str">
        <f>$B$9</f>
        <v>Smolo, Nils</v>
      </c>
      <c r="C58" s="100"/>
      <c r="D58" s="101" t="s">
        <v>21</v>
      </c>
      <c r="E58" s="100" t="str">
        <f>$B$11</f>
        <v>Heim, Patrick</v>
      </c>
      <c r="F58" s="103"/>
      <c r="G58" s="104"/>
      <c r="H58" s="59"/>
      <c r="I58" s="59"/>
      <c r="J58" s="59"/>
      <c r="K58" s="59"/>
      <c r="L58" s="59"/>
      <c r="M58" s="59"/>
      <c r="N58" s="59"/>
      <c r="O58" s="215">
        <v>1</v>
      </c>
      <c r="P58" s="60" t="s">
        <v>18</v>
      </c>
      <c r="Q58" s="220">
        <v>3</v>
      </c>
      <c r="R58" s="128" t="s">
        <v>73</v>
      </c>
      <c r="S58" s="139"/>
      <c r="T58" s="139"/>
      <c r="U58" s="185" t="str">
        <f>$B$9</f>
        <v>Smolo, Nils</v>
      </c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0" t="s">
        <v>21</v>
      </c>
      <c r="AI58" s="129" t="str">
        <f>$B$27</f>
        <v>Höneise, Thorsten</v>
      </c>
      <c r="AJ58" s="139"/>
      <c r="AK58" s="139"/>
      <c r="AL58" s="139"/>
      <c r="AM58" s="139"/>
      <c r="AN58" s="139"/>
      <c r="AO58" s="139"/>
      <c r="AP58" s="139"/>
      <c r="AQ58" s="139"/>
      <c r="AR58" s="139"/>
      <c r="AS58" s="217">
        <v>3</v>
      </c>
      <c r="AT58" s="133" t="s">
        <v>18</v>
      </c>
      <c r="AU58" s="228">
        <v>0</v>
      </c>
    </row>
    <row r="59" spans="1:47" s="53" customFormat="1" ht="12.75" customHeight="1">
      <c r="A59" s="99" t="s">
        <v>84</v>
      </c>
      <c r="B59" s="183" t="str">
        <f>$B$17</f>
        <v>Lemke, Tobias</v>
      </c>
      <c r="C59" s="100"/>
      <c r="D59" s="101" t="s">
        <v>21</v>
      </c>
      <c r="E59" s="100" t="str">
        <f>$B$25</f>
        <v>Bach, Alexander</v>
      </c>
      <c r="F59" s="103"/>
      <c r="G59" s="104"/>
      <c r="H59" s="59"/>
      <c r="I59" s="59"/>
      <c r="J59" s="59"/>
      <c r="K59" s="59"/>
      <c r="L59" s="59"/>
      <c r="M59" s="59"/>
      <c r="N59" s="59"/>
      <c r="O59" s="215">
        <v>3</v>
      </c>
      <c r="P59" s="60" t="s">
        <v>18</v>
      </c>
      <c r="Q59" s="220">
        <v>0</v>
      </c>
      <c r="R59" s="128" t="s">
        <v>75</v>
      </c>
      <c r="S59" s="139"/>
      <c r="T59" s="139"/>
      <c r="U59" s="185" t="str">
        <f>$B$15</f>
        <v>Wenninger, Felix</v>
      </c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0" t="s">
        <v>21</v>
      </c>
      <c r="AI59" s="129" t="str">
        <f>$B$25</f>
        <v>Bach, Alexander</v>
      </c>
      <c r="AJ59" s="139"/>
      <c r="AK59" s="139"/>
      <c r="AL59" s="139"/>
      <c r="AM59" s="139"/>
      <c r="AN59" s="139"/>
      <c r="AO59" s="139"/>
      <c r="AP59" s="139"/>
      <c r="AQ59" s="139"/>
      <c r="AR59" s="139"/>
      <c r="AS59" s="217">
        <v>3</v>
      </c>
      <c r="AT59" s="133" t="s">
        <v>18</v>
      </c>
      <c r="AU59" s="228">
        <v>1</v>
      </c>
    </row>
    <row r="60" spans="1:47" s="53" customFormat="1" ht="12.75" customHeight="1">
      <c r="A60" s="99" t="s">
        <v>85</v>
      </c>
      <c r="B60" s="183" t="str">
        <f>$B$19</f>
        <v>Genne, Matthias</v>
      </c>
      <c r="C60" s="100"/>
      <c r="D60" s="101" t="s">
        <v>21</v>
      </c>
      <c r="E60" s="100" t="str">
        <f>$B$23</f>
        <v>Mierswa, Kevin</v>
      </c>
      <c r="F60" s="103"/>
      <c r="G60" s="104"/>
      <c r="H60" s="59"/>
      <c r="I60" s="59"/>
      <c r="J60" s="59"/>
      <c r="K60" s="59"/>
      <c r="L60" s="59"/>
      <c r="M60" s="59"/>
      <c r="N60" s="59"/>
      <c r="O60" s="215">
        <v>3</v>
      </c>
      <c r="P60" s="60" t="s">
        <v>18</v>
      </c>
      <c r="Q60" s="220">
        <v>1</v>
      </c>
      <c r="R60" s="128" t="s">
        <v>77</v>
      </c>
      <c r="S60" s="139"/>
      <c r="T60" s="139"/>
      <c r="U60" s="185" t="str">
        <f>$B$17</f>
        <v>Lemke, Tobias</v>
      </c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0" t="s">
        <v>21</v>
      </c>
      <c r="AI60" s="129" t="str">
        <f>$B$23</f>
        <v>Mierswa, Kevin</v>
      </c>
      <c r="AJ60" s="139"/>
      <c r="AK60" s="139"/>
      <c r="AL60" s="139"/>
      <c r="AM60" s="139"/>
      <c r="AN60" s="139"/>
      <c r="AO60" s="139"/>
      <c r="AP60" s="139"/>
      <c r="AQ60" s="139"/>
      <c r="AR60" s="139"/>
      <c r="AS60" s="217">
        <v>3</v>
      </c>
      <c r="AT60" s="133" t="s">
        <v>18</v>
      </c>
      <c r="AU60" s="228">
        <v>0</v>
      </c>
    </row>
    <row r="61" spans="1:47" s="53" customFormat="1" ht="12.75" customHeight="1" thickBot="1">
      <c r="A61" s="110" t="s">
        <v>86</v>
      </c>
      <c r="B61" s="184" t="str">
        <f>$B$21</f>
        <v>Börger, Raphael</v>
      </c>
      <c r="C61" s="111"/>
      <c r="D61" s="112" t="s">
        <v>21</v>
      </c>
      <c r="E61" s="111" t="str">
        <f>$B$27</f>
        <v>Höneise, Thorsten</v>
      </c>
      <c r="F61" s="113"/>
      <c r="G61" s="114"/>
      <c r="H61" s="69"/>
      <c r="I61" s="69"/>
      <c r="J61" s="69"/>
      <c r="K61" s="69"/>
      <c r="L61" s="69"/>
      <c r="M61" s="69"/>
      <c r="N61" s="69"/>
      <c r="O61" s="216">
        <v>3</v>
      </c>
      <c r="P61" s="70" t="s">
        <v>18</v>
      </c>
      <c r="Q61" s="221">
        <v>0</v>
      </c>
      <c r="R61" s="172" t="s">
        <v>79</v>
      </c>
      <c r="S61" s="78"/>
      <c r="T61" s="78"/>
      <c r="U61" s="186" t="str">
        <f>$B$19</f>
        <v>Genne, Matthias</v>
      </c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173" t="s">
        <v>21</v>
      </c>
      <c r="AI61" s="174" t="str">
        <f>$B$21</f>
        <v>Börger, Raphael</v>
      </c>
      <c r="AJ61" s="78"/>
      <c r="AK61" s="78"/>
      <c r="AL61" s="78"/>
      <c r="AM61" s="78"/>
      <c r="AN61" s="78"/>
      <c r="AO61" s="78"/>
      <c r="AP61" s="78"/>
      <c r="AQ61" s="78"/>
      <c r="AR61" s="78"/>
      <c r="AS61" s="218">
        <v>0</v>
      </c>
      <c r="AT61" s="175" t="s">
        <v>18</v>
      </c>
      <c r="AU61" s="229">
        <v>3</v>
      </c>
    </row>
    <row r="62" spans="1:47" s="53" customFormat="1" ht="12.75" customHeight="1">
      <c r="A62" s="143"/>
      <c r="B62" s="144"/>
      <c r="C62" s="145"/>
      <c r="D62" s="146"/>
      <c r="E62" s="145"/>
      <c r="F62" s="144"/>
      <c r="G62" s="147"/>
      <c r="H62" s="147"/>
      <c r="I62" s="147"/>
      <c r="J62" s="147"/>
      <c r="K62" s="147"/>
      <c r="L62" s="147"/>
      <c r="M62" s="147"/>
      <c r="N62" s="147"/>
      <c r="O62" s="148"/>
      <c r="P62" s="149"/>
      <c r="Q62" s="148"/>
      <c r="R62" s="150"/>
      <c r="S62" s="151"/>
      <c r="T62" s="144"/>
      <c r="U62" s="144"/>
      <c r="V62" s="144"/>
      <c r="W62" s="147"/>
      <c r="X62" s="147"/>
      <c r="Y62" s="147"/>
      <c r="Z62" s="147"/>
      <c r="AA62" s="147"/>
      <c r="AB62" s="147"/>
      <c r="AC62" s="147"/>
      <c r="AD62" s="147"/>
      <c r="AE62" s="149"/>
      <c r="AF62" s="144"/>
      <c r="AG62" s="147"/>
      <c r="AH62" s="146"/>
      <c r="AI62" s="147"/>
      <c r="AJ62" s="147"/>
      <c r="AK62" s="149"/>
      <c r="AL62" s="144"/>
      <c r="AM62" s="144"/>
      <c r="AN62" s="147"/>
      <c r="AO62" s="147"/>
      <c r="AP62" s="147"/>
      <c r="AQ62" s="147"/>
      <c r="AR62" s="147"/>
      <c r="AS62" s="147"/>
      <c r="AT62" s="149"/>
      <c r="AU62" s="147"/>
    </row>
    <row r="63" spans="1:47" s="53" customFormat="1" ht="12.75" customHeight="1">
      <c r="A63" s="120"/>
      <c r="B63" s="121"/>
      <c r="C63" s="122"/>
      <c r="D63" s="123"/>
      <c r="E63" s="122"/>
      <c r="F63" s="121"/>
      <c r="G63" s="124"/>
      <c r="H63" s="124"/>
      <c r="I63" s="124"/>
      <c r="J63" s="124"/>
      <c r="K63" s="124"/>
      <c r="L63" s="124"/>
      <c r="M63" s="124"/>
      <c r="N63" s="124"/>
      <c r="O63" s="125"/>
      <c r="P63" s="126"/>
      <c r="Q63" s="125"/>
      <c r="R63" s="127"/>
      <c r="S63" s="152"/>
      <c r="T63" s="121"/>
      <c r="U63" s="121"/>
      <c r="V63" s="121"/>
      <c r="W63" s="124"/>
      <c r="X63" s="124"/>
      <c r="Y63" s="124"/>
      <c r="Z63" s="124"/>
      <c r="AA63" s="124"/>
      <c r="AB63" s="124"/>
      <c r="AC63" s="124"/>
      <c r="AD63" s="124"/>
      <c r="AE63" s="126"/>
      <c r="AF63" s="121"/>
      <c r="AG63" s="124"/>
      <c r="AH63" s="123"/>
      <c r="AI63" s="124"/>
      <c r="AJ63" s="124"/>
      <c r="AK63" s="126"/>
      <c r="AL63" s="121"/>
      <c r="AM63" s="121"/>
      <c r="AN63" s="124"/>
      <c r="AO63" s="124"/>
      <c r="AP63" s="124"/>
      <c r="AQ63" s="124"/>
      <c r="AR63" s="124"/>
      <c r="AS63" s="124"/>
      <c r="AT63" s="126"/>
      <c r="AU63" s="124"/>
    </row>
    <row r="64" spans="1:47" s="53" customFormat="1" ht="12.75" customHeight="1" thickBot="1">
      <c r="A64" s="75"/>
      <c r="B64" s="76"/>
      <c r="C64" s="72"/>
      <c r="D64" s="77"/>
      <c r="E64" s="72"/>
      <c r="F64" s="76"/>
      <c r="G64" s="78"/>
      <c r="H64" s="78"/>
      <c r="I64" s="78"/>
      <c r="J64" s="78"/>
      <c r="K64" s="78"/>
      <c r="L64" s="78"/>
      <c r="M64" s="78"/>
      <c r="N64" s="78"/>
      <c r="O64" s="79"/>
      <c r="P64" s="80"/>
      <c r="Q64" s="79"/>
      <c r="R64" s="81"/>
      <c r="S64" s="153"/>
      <c r="T64" s="76"/>
      <c r="U64" s="76"/>
      <c r="V64" s="76"/>
      <c r="W64" s="78"/>
      <c r="X64" s="78"/>
      <c r="Y64" s="78"/>
      <c r="Z64" s="78"/>
      <c r="AA64" s="78"/>
      <c r="AB64" s="78"/>
      <c r="AC64" s="78"/>
      <c r="AD64" s="78"/>
      <c r="AE64" s="80"/>
      <c r="AF64" s="76"/>
      <c r="AG64" s="78"/>
      <c r="AH64" s="77"/>
      <c r="AI64" s="78"/>
      <c r="AJ64" s="78"/>
      <c r="AK64" s="80"/>
      <c r="AL64" s="76"/>
      <c r="AM64" s="76"/>
      <c r="AN64" s="78"/>
      <c r="AO64" s="78"/>
      <c r="AP64" s="78"/>
      <c r="AQ64" s="78"/>
      <c r="AR64" s="78"/>
      <c r="AS64" s="78"/>
      <c r="AT64" s="80"/>
      <c r="AU64" s="78"/>
    </row>
    <row r="65" spans="1:47" s="53" customFormat="1" ht="12.75" customHeight="1" thickBot="1">
      <c r="A65" s="233" t="s">
        <v>95</v>
      </c>
      <c r="B65" s="83"/>
      <c r="C65" s="49"/>
      <c r="D65" s="49"/>
      <c r="E65" s="49"/>
      <c r="F65" s="83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52"/>
      <c r="R65" s="233" t="s">
        <v>96</v>
      </c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52"/>
    </row>
    <row r="66" spans="1:47" s="53" customFormat="1" ht="12.75" customHeight="1">
      <c r="A66" s="85" t="s">
        <v>57</v>
      </c>
      <c r="B66" s="182" t="str">
        <f>$B$5</f>
        <v>Mellone, Tullio</v>
      </c>
      <c r="C66" s="86"/>
      <c r="D66" s="87" t="s">
        <v>21</v>
      </c>
      <c r="E66" s="88" t="str">
        <f>$B$11</f>
        <v>Heim, Patrick</v>
      </c>
      <c r="F66" s="89"/>
      <c r="G66" s="90"/>
      <c r="H66" s="90"/>
      <c r="I66" s="90"/>
      <c r="J66" s="90"/>
      <c r="K66" s="90"/>
      <c r="L66" s="90"/>
      <c r="M66" s="90"/>
      <c r="N66" s="90"/>
      <c r="O66" s="219">
        <v>3</v>
      </c>
      <c r="P66" s="91" t="s">
        <v>18</v>
      </c>
      <c r="Q66" s="227">
        <v>1</v>
      </c>
      <c r="R66" s="230" t="s">
        <v>45</v>
      </c>
      <c r="S66" s="139"/>
      <c r="T66" s="139"/>
      <c r="U66" s="185" t="str">
        <f>$B$5</f>
        <v>Mellone, Tullio</v>
      </c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0" t="s">
        <v>21</v>
      </c>
      <c r="AI66" s="131" t="str">
        <f>$B$9</f>
        <v>Smolo, Nils</v>
      </c>
      <c r="AJ66" s="139"/>
      <c r="AK66" s="139"/>
      <c r="AL66" s="139"/>
      <c r="AM66" s="139"/>
      <c r="AN66" s="139"/>
      <c r="AO66" s="139"/>
      <c r="AP66" s="139"/>
      <c r="AQ66" s="139"/>
      <c r="AR66" s="139"/>
      <c r="AS66" s="217">
        <v>3</v>
      </c>
      <c r="AT66" s="133" t="s">
        <v>18</v>
      </c>
      <c r="AU66" s="228">
        <v>0</v>
      </c>
    </row>
    <row r="67" spans="1:47" s="53" customFormat="1" ht="12.75" customHeight="1">
      <c r="A67" s="99" t="s">
        <v>59</v>
      </c>
      <c r="B67" s="183" t="str">
        <f>$B$7</f>
        <v>Müller, Tobias</v>
      </c>
      <c r="C67" s="100"/>
      <c r="D67" s="101" t="s">
        <v>21</v>
      </c>
      <c r="E67" s="102" t="str">
        <f>$B$9</f>
        <v>Smolo, Nils</v>
      </c>
      <c r="F67" s="103"/>
      <c r="G67" s="104"/>
      <c r="H67" s="104"/>
      <c r="I67" s="104"/>
      <c r="J67" s="104"/>
      <c r="K67" s="104"/>
      <c r="L67" s="104"/>
      <c r="M67" s="104"/>
      <c r="N67" s="104"/>
      <c r="O67" s="215">
        <v>3</v>
      </c>
      <c r="P67" s="105" t="s">
        <v>18</v>
      </c>
      <c r="Q67" s="220">
        <v>0</v>
      </c>
      <c r="R67" s="230" t="s">
        <v>47</v>
      </c>
      <c r="S67" s="139"/>
      <c r="T67" s="139"/>
      <c r="U67" s="185" t="str">
        <f>$B$7</f>
        <v>Müller, Tobias</v>
      </c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0" t="s">
        <v>21</v>
      </c>
      <c r="AI67" s="131" t="str">
        <f>$B$27</f>
        <v>Höneise, Thorsten</v>
      </c>
      <c r="AJ67" s="139"/>
      <c r="AK67" s="139"/>
      <c r="AL67" s="139"/>
      <c r="AM67" s="139"/>
      <c r="AN67" s="139"/>
      <c r="AO67" s="139"/>
      <c r="AP67" s="139"/>
      <c r="AQ67" s="139"/>
      <c r="AR67" s="139"/>
      <c r="AS67" s="217">
        <v>3</v>
      </c>
      <c r="AT67" s="133" t="s">
        <v>18</v>
      </c>
      <c r="AU67" s="228">
        <v>0</v>
      </c>
    </row>
    <row r="68" spans="1:47" s="53" customFormat="1" ht="12.75" customHeight="1">
      <c r="A68" s="99" t="s">
        <v>61</v>
      </c>
      <c r="B68" s="183" t="str">
        <f>$B$13</f>
        <v>Ketsitsidis, Delis</v>
      </c>
      <c r="C68" s="100"/>
      <c r="D68" s="101" t="s">
        <v>21</v>
      </c>
      <c r="E68" s="100" t="str">
        <f>$B$25</f>
        <v>Bach, Alexander</v>
      </c>
      <c r="F68" s="103"/>
      <c r="G68" s="104"/>
      <c r="H68" s="104"/>
      <c r="I68" s="104"/>
      <c r="J68" s="104"/>
      <c r="K68" s="104"/>
      <c r="L68" s="104"/>
      <c r="M68" s="104"/>
      <c r="N68" s="104"/>
      <c r="O68" s="215">
        <v>2</v>
      </c>
      <c r="P68" s="105" t="s">
        <v>18</v>
      </c>
      <c r="Q68" s="220">
        <v>3</v>
      </c>
      <c r="R68" s="230" t="s">
        <v>49</v>
      </c>
      <c r="S68" s="139"/>
      <c r="T68" s="139"/>
      <c r="U68" s="185" t="str">
        <f>$B$11</f>
        <v>Heim, Patrick</v>
      </c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0" t="s">
        <v>21</v>
      </c>
      <c r="AI68" s="129" t="str">
        <f>$B$25</f>
        <v>Bach, Alexander</v>
      </c>
      <c r="AJ68" s="139"/>
      <c r="AK68" s="139"/>
      <c r="AL68" s="139"/>
      <c r="AM68" s="139"/>
      <c r="AN68" s="139"/>
      <c r="AO68" s="139"/>
      <c r="AP68" s="139"/>
      <c r="AQ68" s="139"/>
      <c r="AR68" s="139"/>
      <c r="AS68" s="217">
        <v>3</v>
      </c>
      <c r="AT68" s="133" t="s">
        <v>18</v>
      </c>
      <c r="AU68" s="228">
        <v>0</v>
      </c>
    </row>
    <row r="69" spans="1:47" s="53" customFormat="1" ht="12.75" customHeight="1">
      <c r="A69" s="99" t="s">
        <v>63</v>
      </c>
      <c r="B69" s="183" t="str">
        <f>$B$15</f>
        <v>Wenninger, Felix</v>
      </c>
      <c r="C69" s="100"/>
      <c r="D69" s="101" t="s">
        <v>21</v>
      </c>
      <c r="E69" s="100" t="str">
        <f>$B$23</f>
        <v>Mierswa, Kevin</v>
      </c>
      <c r="F69" s="103"/>
      <c r="G69" s="104"/>
      <c r="H69" s="104"/>
      <c r="I69" s="104"/>
      <c r="J69" s="104"/>
      <c r="K69" s="104"/>
      <c r="L69" s="104"/>
      <c r="M69" s="104"/>
      <c r="N69" s="104"/>
      <c r="O69" s="215">
        <v>3</v>
      </c>
      <c r="P69" s="105" t="s">
        <v>18</v>
      </c>
      <c r="Q69" s="220">
        <v>2</v>
      </c>
      <c r="R69" s="230" t="s">
        <v>51</v>
      </c>
      <c r="S69" s="139"/>
      <c r="T69" s="139"/>
      <c r="U69" s="185" t="str">
        <f>$B$13</f>
        <v>Ketsitsidis, Delis</v>
      </c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0" t="s">
        <v>21</v>
      </c>
      <c r="AI69" s="129" t="str">
        <f>$B$23</f>
        <v>Mierswa, Kevin</v>
      </c>
      <c r="AJ69" s="139"/>
      <c r="AK69" s="139"/>
      <c r="AL69" s="139"/>
      <c r="AM69" s="139"/>
      <c r="AN69" s="139"/>
      <c r="AO69" s="139"/>
      <c r="AP69" s="139"/>
      <c r="AQ69" s="139"/>
      <c r="AR69" s="139"/>
      <c r="AS69" s="217">
        <v>1</v>
      </c>
      <c r="AT69" s="133" t="s">
        <v>18</v>
      </c>
      <c r="AU69" s="228">
        <v>3</v>
      </c>
    </row>
    <row r="70" spans="1:47" s="53" customFormat="1" ht="12.75" customHeight="1">
      <c r="A70" s="99" t="s">
        <v>65</v>
      </c>
      <c r="B70" s="183" t="str">
        <f>$B$17</f>
        <v>Lemke, Tobias</v>
      </c>
      <c r="C70" s="100"/>
      <c r="D70" s="101" t="s">
        <v>21</v>
      </c>
      <c r="E70" s="100" t="str">
        <f>$B$21</f>
        <v>Börger, Raphael</v>
      </c>
      <c r="F70" s="103"/>
      <c r="G70" s="104"/>
      <c r="H70" s="104"/>
      <c r="I70" s="104"/>
      <c r="J70" s="104"/>
      <c r="K70" s="104"/>
      <c r="L70" s="104"/>
      <c r="M70" s="104"/>
      <c r="N70" s="104"/>
      <c r="O70" s="215">
        <v>2</v>
      </c>
      <c r="P70" s="105" t="s">
        <v>18</v>
      </c>
      <c r="Q70" s="220">
        <v>3</v>
      </c>
      <c r="R70" s="230" t="s">
        <v>53</v>
      </c>
      <c r="S70" s="139"/>
      <c r="T70" s="139"/>
      <c r="U70" s="185" t="str">
        <f>$B$15</f>
        <v>Wenninger, Felix</v>
      </c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0" t="s">
        <v>21</v>
      </c>
      <c r="AI70" s="129" t="str">
        <f>$B$21</f>
        <v>Börger, Raphael</v>
      </c>
      <c r="AJ70" s="139"/>
      <c r="AK70" s="139"/>
      <c r="AL70" s="139"/>
      <c r="AM70" s="139"/>
      <c r="AN70" s="139"/>
      <c r="AO70" s="139"/>
      <c r="AP70" s="139"/>
      <c r="AQ70" s="139"/>
      <c r="AR70" s="139"/>
      <c r="AS70" s="217">
        <v>0</v>
      </c>
      <c r="AT70" s="133" t="s">
        <v>18</v>
      </c>
      <c r="AU70" s="228">
        <v>3</v>
      </c>
    </row>
    <row r="71" spans="1:47" s="53" customFormat="1" ht="12.75" customHeight="1" thickBot="1">
      <c r="A71" s="110" t="s">
        <v>67</v>
      </c>
      <c r="B71" s="184" t="str">
        <f>$B$19</f>
        <v>Genne, Matthias</v>
      </c>
      <c r="C71" s="111"/>
      <c r="D71" s="112" t="s">
        <v>21</v>
      </c>
      <c r="E71" s="111" t="str">
        <f>$B$27</f>
        <v>Höneise, Thorsten</v>
      </c>
      <c r="F71" s="113"/>
      <c r="G71" s="114"/>
      <c r="H71" s="114"/>
      <c r="I71" s="114"/>
      <c r="J71" s="114"/>
      <c r="K71" s="114"/>
      <c r="L71" s="114"/>
      <c r="M71" s="114"/>
      <c r="N71" s="114"/>
      <c r="O71" s="216">
        <v>0</v>
      </c>
      <c r="P71" s="115" t="s">
        <v>18</v>
      </c>
      <c r="Q71" s="221">
        <v>3</v>
      </c>
      <c r="R71" s="231" t="s">
        <v>55</v>
      </c>
      <c r="S71" s="78"/>
      <c r="T71" s="78"/>
      <c r="U71" s="186" t="str">
        <f>$B$17</f>
        <v>Lemke, Tobias</v>
      </c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173" t="s">
        <v>21</v>
      </c>
      <c r="AI71" s="174" t="str">
        <f>$B$19</f>
        <v>Genne, Matthias</v>
      </c>
      <c r="AJ71" s="78"/>
      <c r="AK71" s="78"/>
      <c r="AL71" s="78"/>
      <c r="AM71" s="78"/>
      <c r="AN71" s="78"/>
      <c r="AO71" s="78"/>
      <c r="AP71" s="78"/>
      <c r="AQ71" s="78"/>
      <c r="AR71" s="78"/>
      <c r="AS71" s="218">
        <v>3</v>
      </c>
      <c r="AT71" s="175" t="s">
        <v>18</v>
      </c>
      <c r="AU71" s="229">
        <v>0</v>
      </c>
    </row>
    <row r="72" spans="1:47" s="53" customFormat="1" ht="12.75" customHeight="1" thickBot="1">
      <c r="A72" s="75"/>
      <c r="B72" s="76"/>
      <c r="C72" s="72"/>
      <c r="D72" s="77"/>
      <c r="E72" s="72"/>
      <c r="F72" s="76"/>
      <c r="G72" s="78"/>
      <c r="H72" s="78"/>
      <c r="I72" s="78"/>
      <c r="J72" s="78"/>
      <c r="K72" s="78"/>
      <c r="L72" s="78"/>
      <c r="M72" s="78"/>
      <c r="N72" s="78"/>
      <c r="O72" s="79"/>
      <c r="P72" s="80"/>
      <c r="Q72" s="79"/>
      <c r="R72" s="127"/>
      <c r="S72" s="152"/>
      <c r="T72" s="121"/>
      <c r="U72" s="121"/>
      <c r="V72" s="121"/>
      <c r="W72" s="124"/>
      <c r="X72" s="124"/>
      <c r="Y72" s="124"/>
      <c r="Z72" s="124"/>
      <c r="AA72" s="124"/>
      <c r="AB72" s="124"/>
      <c r="AC72" s="124"/>
      <c r="AD72" s="124"/>
      <c r="AE72" s="126"/>
      <c r="AF72" s="121"/>
      <c r="AG72" s="124"/>
      <c r="AH72" s="123"/>
      <c r="AI72" s="124"/>
      <c r="AJ72" s="124"/>
      <c r="AK72" s="126"/>
      <c r="AL72" s="121"/>
      <c r="AM72" s="121"/>
      <c r="AN72" s="124"/>
      <c r="AO72" s="124"/>
      <c r="AP72" s="124"/>
      <c r="AQ72" s="124"/>
      <c r="AR72" s="124"/>
      <c r="AS72" s="124"/>
      <c r="AT72" s="126"/>
      <c r="AU72" s="124"/>
    </row>
    <row r="73" spans="1:17" s="53" customFormat="1" ht="12.75" customHeight="1" thickBot="1">
      <c r="A73" s="233" t="s">
        <v>97</v>
      </c>
      <c r="B73" s="83"/>
      <c r="C73" s="49"/>
      <c r="D73" s="49"/>
      <c r="E73" s="49"/>
      <c r="F73" s="83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52"/>
    </row>
    <row r="74" spans="1:17" s="53" customFormat="1" ht="12.75" customHeight="1">
      <c r="A74" s="85" t="s">
        <v>33</v>
      </c>
      <c r="B74" s="182" t="str">
        <f>$B$5</f>
        <v>Mellone, Tullio</v>
      </c>
      <c r="C74" s="86"/>
      <c r="D74" s="87" t="s">
        <v>21</v>
      </c>
      <c r="E74" s="88" t="str">
        <f>$B$7</f>
        <v>Müller, Tobias</v>
      </c>
      <c r="F74" s="89"/>
      <c r="G74" s="90"/>
      <c r="H74" s="90"/>
      <c r="I74" s="90"/>
      <c r="J74" s="90"/>
      <c r="K74" s="90"/>
      <c r="L74" s="90"/>
      <c r="M74" s="90"/>
      <c r="N74" s="90"/>
      <c r="O74" s="219">
        <v>1</v>
      </c>
      <c r="P74" s="91" t="s">
        <v>18</v>
      </c>
      <c r="Q74" s="227">
        <v>3</v>
      </c>
    </row>
    <row r="75" spans="1:17" s="53" customFormat="1" ht="12.75" customHeight="1">
      <c r="A75" s="99" t="s">
        <v>35</v>
      </c>
      <c r="B75" s="183" t="str">
        <f>$B$9</f>
        <v>Smolo, Nils</v>
      </c>
      <c r="C75" s="100"/>
      <c r="D75" s="101" t="s">
        <v>21</v>
      </c>
      <c r="E75" s="102" t="str">
        <f>$B$25</f>
        <v>Bach, Alexander</v>
      </c>
      <c r="F75" s="103"/>
      <c r="G75" s="104"/>
      <c r="H75" s="104"/>
      <c r="I75" s="104"/>
      <c r="J75" s="104"/>
      <c r="K75" s="104"/>
      <c r="L75" s="104"/>
      <c r="M75" s="104"/>
      <c r="N75" s="104"/>
      <c r="O75" s="215">
        <v>3</v>
      </c>
      <c r="P75" s="105" t="s">
        <v>18</v>
      </c>
      <c r="Q75" s="220">
        <v>0</v>
      </c>
    </row>
    <row r="76" spans="1:17" s="53" customFormat="1" ht="12.75" customHeight="1">
      <c r="A76" s="99" t="s">
        <v>37</v>
      </c>
      <c r="B76" s="183" t="str">
        <f>$B$11</f>
        <v>Heim, Patrick</v>
      </c>
      <c r="C76" s="100"/>
      <c r="D76" s="101" t="s">
        <v>21</v>
      </c>
      <c r="E76" s="100" t="str">
        <f>$B$23</f>
        <v>Mierswa, Kevin</v>
      </c>
      <c r="F76" s="103"/>
      <c r="G76" s="104"/>
      <c r="H76" s="104"/>
      <c r="I76" s="104"/>
      <c r="J76" s="104"/>
      <c r="K76" s="104"/>
      <c r="L76" s="104"/>
      <c r="M76" s="104"/>
      <c r="N76" s="104"/>
      <c r="O76" s="215">
        <v>3</v>
      </c>
      <c r="P76" s="105" t="s">
        <v>18</v>
      </c>
      <c r="Q76" s="220">
        <v>0</v>
      </c>
    </row>
    <row r="77" spans="1:17" s="53" customFormat="1" ht="12.75" customHeight="1">
      <c r="A77" s="99" t="s">
        <v>39</v>
      </c>
      <c r="B77" s="183" t="str">
        <f>$B$13</f>
        <v>Ketsitsidis, Delis</v>
      </c>
      <c r="C77" s="100"/>
      <c r="D77" s="101" t="s">
        <v>21</v>
      </c>
      <c r="E77" s="100" t="str">
        <f>$B$21</f>
        <v>Börger, Raphael</v>
      </c>
      <c r="F77" s="103"/>
      <c r="G77" s="104"/>
      <c r="H77" s="104"/>
      <c r="I77" s="104"/>
      <c r="J77" s="104"/>
      <c r="K77" s="104"/>
      <c r="L77" s="104"/>
      <c r="M77" s="104"/>
      <c r="N77" s="104"/>
      <c r="O77" s="215">
        <v>0</v>
      </c>
      <c r="P77" s="105" t="s">
        <v>18</v>
      </c>
      <c r="Q77" s="220">
        <v>3</v>
      </c>
    </row>
    <row r="78" spans="1:17" s="53" customFormat="1" ht="12.75" customHeight="1">
      <c r="A78" s="99" t="s">
        <v>41</v>
      </c>
      <c r="B78" s="183" t="str">
        <f>$B$15</f>
        <v>Wenninger, Felix</v>
      </c>
      <c r="C78" s="100"/>
      <c r="D78" s="101" t="s">
        <v>21</v>
      </c>
      <c r="E78" s="100" t="str">
        <f>$B$19</f>
        <v>Genne, Matthias</v>
      </c>
      <c r="F78" s="103"/>
      <c r="G78" s="104"/>
      <c r="H78" s="104"/>
      <c r="I78" s="104"/>
      <c r="J78" s="104"/>
      <c r="K78" s="104"/>
      <c r="L78" s="104"/>
      <c r="M78" s="104"/>
      <c r="N78" s="104"/>
      <c r="O78" s="215">
        <v>3</v>
      </c>
      <c r="P78" s="105" t="s">
        <v>18</v>
      </c>
      <c r="Q78" s="220">
        <v>2</v>
      </c>
    </row>
    <row r="79" spans="1:17" s="53" customFormat="1" ht="12.75" customHeight="1" thickBot="1">
      <c r="A79" s="110" t="s">
        <v>43</v>
      </c>
      <c r="B79" s="184" t="str">
        <f>$B$17</f>
        <v>Lemke, Tobias</v>
      </c>
      <c r="C79" s="111"/>
      <c r="D79" s="112" t="s">
        <v>21</v>
      </c>
      <c r="E79" s="111" t="str">
        <f>$B$27</f>
        <v>Höneise, Thorsten</v>
      </c>
      <c r="F79" s="113"/>
      <c r="G79" s="114"/>
      <c r="H79" s="114"/>
      <c r="I79" s="114"/>
      <c r="J79" s="114"/>
      <c r="K79" s="114"/>
      <c r="L79" s="114"/>
      <c r="M79" s="114"/>
      <c r="N79" s="114"/>
      <c r="O79" s="216">
        <v>3</v>
      </c>
      <c r="P79" s="115" t="s">
        <v>18</v>
      </c>
      <c r="Q79" s="221">
        <v>0</v>
      </c>
    </row>
    <row r="80" ht="12.75">
      <c r="A80" s="154"/>
    </row>
    <row r="82" spans="2:3" ht="18.75">
      <c r="B82" s="155" t="s">
        <v>87</v>
      </c>
      <c r="C82" s="155" t="str">
        <f>$C$2</f>
        <v>Quali-RLT zum SP I</v>
      </c>
    </row>
    <row r="83" ht="13.5" thickBot="1"/>
    <row r="84" spans="2:47" ht="16.5" thickBot="1">
      <c r="B84" s="4" t="s">
        <v>2</v>
      </c>
      <c r="C84" s="199"/>
      <c r="D84" s="199"/>
      <c r="E84" s="199"/>
      <c r="F84" s="199"/>
      <c r="G84" s="199"/>
      <c r="H84" s="206" t="s">
        <v>98</v>
      </c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200"/>
      <c r="AF84" s="210" t="s">
        <v>99</v>
      </c>
      <c r="AG84" s="51"/>
      <c r="AH84" s="51"/>
      <c r="AI84" s="51"/>
      <c r="AJ84" s="211"/>
      <c r="AM84" s="1044" t="s">
        <v>15</v>
      </c>
      <c r="AN84" s="1038"/>
      <c r="AO84" s="1039"/>
      <c r="AP84" s="1040" t="s">
        <v>16</v>
      </c>
      <c r="AQ84" s="1038"/>
      <c r="AR84" s="1045"/>
      <c r="AS84" s="156" t="s">
        <v>17</v>
      </c>
      <c r="AT84" s="157"/>
      <c r="AU84" s="158"/>
    </row>
    <row r="85" spans="2:47" ht="15.75">
      <c r="B85" s="234" t="str">
        <f>$B$7</f>
        <v>Müller, Tobias</v>
      </c>
      <c r="C85" s="197" t="str">
        <f>$B$8</f>
        <v>TSV Weinsberg</v>
      </c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201"/>
      <c r="AF85" s="212">
        <f aca="true" t="shared" si="2" ref="AF85:AF96">SUM(AP85-AR85)</f>
        <v>31</v>
      </c>
      <c r="AG85" s="213"/>
      <c r="AH85" s="213"/>
      <c r="AI85" s="213"/>
      <c r="AJ85" s="214"/>
      <c r="AM85" s="159">
        <f>$AM$7</f>
        <v>11</v>
      </c>
      <c r="AN85" s="160" t="s">
        <v>18</v>
      </c>
      <c r="AO85" s="13">
        <f>$AO$7</f>
        <v>0</v>
      </c>
      <c r="AP85" s="161">
        <f>$AP$7</f>
        <v>33</v>
      </c>
      <c r="AQ85" s="160" t="s">
        <v>18</v>
      </c>
      <c r="AR85" s="162">
        <f>$AR$7</f>
        <v>2</v>
      </c>
      <c r="AS85" s="1034">
        <v>1</v>
      </c>
      <c r="AT85" s="1035"/>
      <c r="AU85" s="1036"/>
    </row>
    <row r="86" spans="2:47" ht="15.75">
      <c r="B86" s="234" t="str">
        <f>$B$5</f>
        <v>Mellone, Tullio</v>
      </c>
      <c r="C86" s="195" t="str">
        <f>$B$6</f>
        <v>TSV Erlenbach</v>
      </c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202"/>
      <c r="AF86" s="212">
        <f t="shared" si="2"/>
        <v>25</v>
      </c>
      <c r="AG86" s="213"/>
      <c r="AH86" s="213"/>
      <c r="AI86" s="213"/>
      <c r="AJ86" s="214"/>
      <c r="AM86" s="159">
        <f>$AM$5</f>
        <v>10</v>
      </c>
      <c r="AN86" s="160" t="s">
        <v>18</v>
      </c>
      <c r="AO86" s="13">
        <f>$AO$5</f>
        <v>1</v>
      </c>
      <c r="AP86" s="161">
        <f>$AP$5</f>
        <v>31</v>
      </c>
      <c r="AQ86" s="160" t="s">
        <v>18</v>
      </c>
      <c r="AR86" s="162">
        <f>$AR$5</f>
        <v>6</v>
      </c>
      <c r="AS86" s="1034">
        <v>2</v>
      </c>
      <c r="AT86" s="1035"/>
      <c r="AU86" s="1036"/>
    </row>
    <row r="87" spans="2:47" ht="15.75">
      <c r="B87" s="234" t="str">
        <f>$B$11</f>
        <v>Heim, Patrick</v>
      </c>
      <c r="C87" s="195" t="str">
        <f>$B$12</f>
        <v>TSG Heilbronn</v>
      </c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202"/>
      <c r="AF87" s="212">
        <f t="shared" si="2"/>
        <v>20</v>
      </c>
      <c r="AG87" s="213"/>
      <c r="AH87" s="213"/>
      <c r="AI87" s="213"/>
      <c r="AJ87" s="214"/>
      <c r="AM87" s="159">
        <f>$AM$11</f>
        <v>9</v>
      </c>
      <c r="AN87" s="160" t="s">
        <v>18</v>
      </c>
      <c r="AO87" s="13">
        <f>$AO$11</f>
        <v>2</v>
      </c>
      <c r="AP87" s="161">
        <f>$AP$11</f>
        <v>29</v>
      </c>
      <c r="AQ87" s="160" t="s">
        <v>18</v>
      </c>
      <c r="AR87" s="162">
        <f>$AR$11</f>
        <v>9</v>
      </c>
      <c r="AS87" s="1028">
        <v>3</v>
      </c>
      <c r="AT87" s="1029"/>
      <c r="AU87" s="1030"/>
    </row>
    <row r="88" spans="2:47" ht="15.75">
      <c r="B88" s="234" t="str">
        <f>$B$21</f>
        <v>Börger, Raphael</v>
      </c>
      <c r="C88" s="195" t="str">
        <f>$B$22</f>
        <v>TSG Heilbronn</v>
      </c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202"/>
      <c r="AF88" s="212">
        <f t="shared" si="2"/>
        <v>11</v>
      </c>
      <c r="AG88" s="213"/>
      <c r="AH88" s="213"/>
      <c r="AI88" s="213"/>
      <c r="AJ88" s="214"/>
      <c r="AM88" s="159">
        <f>$AM$21</f>
        <v>8</v>
      </c>
      <c r="AN88" s="160" t="s">
        <v>18</v>
      </c>
      <c r="AO88" s="13">
        <f>$AO$21</f>
        <v>3</v>
      </c>
      <c r="AP88" s="161">
        <f>$AP$21</f>
        <v>24</v>
      </c>
      <c r="AQ88" s="160" t="s">
        <v>18</v>
      </c>
      <c r="AR88" s="162">
        <f>$AR$21</f>
        <v>13</v>
      </c>
      <c r="AS88" s="1028">
        <v>4</v>
      </c>
      <c r="AT88" s="1029"/>
      <c r="AU88" s="1030"/>
    </row>
    <row r="89" spans="2:47" ht="15.75">
      <c r="B89" s="234" t="str">
        <f>$B$17</f>
        <v>Lemke, Tobias</v>
      </c>
      <c r="C89" s="195" t="str">
        <f>$B$18</f>
        <v>Spfr Neckarsulm</v>
      </c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202"/>
      <c r="AF89" s="212">
        <f t="shared" si="2"/>
        <v>11</v>
      </c>
      <c r="AG89" s="213"/>
      <c r="AH89" s="213"/>
      <c r="AI89" s="213"/>
      <c r="AJ89" s="214"/>
      <c r="AM89" s="159">
        <f>$AM$17</f>
        <v>7</v>
      </c>
      <c r="AN89" s="160" t="s">
        <v>18</v>
      </c>
      <c r="AO89" s="13">
        <f>$AO$17</f>
        <v>4</v>
      </c>
      <c r="AP89" s="161">
        <f>$AP$17</f>
        <v>26</v>
      </c>
      <c r="AQ89" s="160" t="s">
        <v>18</v>
      </c>
      <c r="AR89" s="162">
        <f>$AR$17</f>
        <v>15</v>
      </c>
      <c r="AS89" s="1028">
        <v>5</v>
      </c>
      <c r="AT89" s="1029"/>
      <c r="AU89" s="1030"/>
    </row>
    <row r="90" spans="2:47" ht="15.75">
      <c r="B90" s="234" t="str">
        <f>$B$9</f>
        <v>Smolo, Nils</v>
      </c>
      <c r="C90" s="195" t="str">
        <f>$B$10</f>
        <v>Friedrichshaller SV</v>
      </c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202"/>
      <c r="AF90" s="212">
        <f t="shared" si="2"/>
        <v>3</v>
      </c>
      <c r="AG90" s="213"/>
      <c r="AH90" s="213"/>
      <c r="AI90" s="213"/>
      <c r="AJ90" s="214"/>
      <c r="AM90" s="159">
        <f>$AM$9</f>
        <v>6</v>
      </c>
      <c r="AN90" s="160" t="s">
        <v>18</v>
      </c>
      <c r="AO90" s="13">
        <f>$AO$9</f>
        <v>5</v>
      </c>
      <c r="AP90" s="161">
        <f>$AP$9</f>
        <v>20</v>
      </c>
      <c r="AQ90" s="160" t="s">
        <v>18</v>
      </c>
      <c r="AR90" s="162">
        <f>$AR$9</f>
        <v>17</v>
      </c>
      <c r="AS90" s="1028">
        <v>6</v>
      </c>
      <c r="AT90" s="1029"/>
      <c r="AU90" s="1030"/>
    </row>
    <row r="91" spans="2:47" ht="15.75">
      <c r="B91" s="234" t="str">
        <f>$B$25</f>
        <v>Bach, Alexander</v>
      </c>
      <c r="C91" s="195" t="str">
        <f>$B$26</f>
        <v>TSV Weinsberg</v>
      </c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202"/>
      <c r="AF91" s="212">
        <f t="shared" si="2"/>
        <v>-9</v>
      </c>
      <c r="AG91" s="213"/>
      <c r="AH91" s="213"/>
      <c r="AI91" s="213"/>
      <c r="AJ91" s="214"/>
      <c r="AM91" s="159">
        <f>$AM$25</f>
        <v>4</v>
      </c>
      <c r="AN91" s="160" t="s">
        <v>18</v>
      </c>
      <c r="AO91" s="13">
        <f>$AO$25</f>
        <v>7</v>
      </c>
      <c r="AP91" s="161">
        <f>$AP$25</f>
        <v>15</v>
      </c>
      <c r="AQ91" s="160" t="s">
        <v>18</v>
      </c>
      <c r="AR91" s="162">
        <f>$AR$25</f>
        <v>24</v>
      </c>
      <c r="AS91" s="1028">
        <v>7</v>
      </c>
      <c r="AT91" s="1029"/>
      <c r="AU91" s="1030"/>
    </row>
    <row r="92" spans="2:47" ht="15.75">
      <c r="B92" s="234" t="str">
        <f>$B$15</f>
        <v>Wenninger, Felix</v>
      </c>
      <c r="C92" s="195" t="str">
        <f>$B$16</f>
        <v>FC Kirchhausen</v>
      </c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202"/>
      <c r="AF92" s="212">
        <f t="shared" si="2"/>
        <v>-10</v>
      </c>
      <c r="AG92" s="213"/>
      <c r="AH92" s="213"/>
      <c r="AI92" s="213"/>
      <c r="AJ92" s="214"/>
      <c r="AM92" s="159">
        <f>$AM$15</f>
        <v>4</v>
      </c>
      <c r="AN92" s="160" t="s">
        <v>18</v>
      </c>
      <c r="AO92" s="13">
        <f>$AO$15</f>
        <v>7</v>
      </c>
      <c r="AP92" s="161">
        <f>$AP$15</f>
        <v>16</v>
      </c>
      <c r="AQ92" s="160" t="s">
        <v>18</v>
      </c>
      <c r="AR92" s="162">
        <f>$AR$15</f>
        <v>26</v>
      </c>
      <c r="AS92" s="1028">
        <v>8</v>
      </c>
      <c r="AT92" s="1029"/>
      <c r="AU92" s="1030"/>
    </row>
    <row r="93" spans="2:47" ht="15.75">
      <c r="B93" s="234" t="str">
        <f>$B$13</f>
        <v>Ketsitsidis, Delis</v>
      </c>
      <c r="C93" s="195" t="str">
        <f>$B$14</f>
        <v>TGV E. Beilstein</v>
      </c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202"/>
      <c r="AF93" s="212">
        <f t="shared" si="2"/>
        <v>-18</v>
      </c>
      <c r="AG93" s="213"/>
      <c r="AH93" s="213"/>
      <c r="AI93" s="213"/>
      <c r="AJ93" s="214"/>
      <c r="AM93" s="159">
        <f>$AM$13</f>
        <v>2</v>
      </c>
      <c r="AN93" s="160" t="s">
        <v>18</v>
      </c>
      <c r="AO93" s="13">
        <f>$AO$13</f>
        <v>9</v>
      </c>
      <c r="AP93" s="161">
        <f>$AP$13</f>
        <v>11</v>
      </c>
      <c r="AQ93" s="160" t="s">
        <v>18</v>
      </c>
      <c r="AR93" s="162">
        <f>$AR$13</f>
        <v>29</v>
      </c>
      <c r="AS93" s="1028">
        <v>9</v>
      </c>
      <c r="AT93" s="1029"/>
      <c r="AU93" s="1030"/>
    </row>
    <row r="94" spans="2:47" ht="15.75">
      <c r="B94" s="234" t="str">
        <f>$B$23</f>
        <v>Mierswa, Kevin</v>
      </c>
      <c r="C94" s="195" t="str">
        <f>$B$24</f>
        <v>Friedrichshaller SV</v>
      </c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202"/>
      <c r="AF94" s="212">
        <f t="shared" si="2"/>
        <v>-19</v>
      </c>
      <c r="AG94" s="213"/>
      <c r="AH94" s="213"/>
      <c r="AI94" s="213"/>
      <c r="AJ94" s="214"/>
      <c r="AM94" s="159">
        <f>$AM$23</f>
        <v>2</v>
      </c>
      <c r="AN94" s="160" t="s">
        <v>18</v>
      </c>
      <c r="AO94" s="13">
        <f>$AO$23</f>
        <v>9</v>
      </c>
      <c r="AP94" s="161">
        <f>$AP$23</f>
        <v>10</v>
      </c>
      <c r="AQ94" s="160" t="s">
        <v>18</v>
      </c>
      <c r="AR94" s="162">
        <f>$AR$23</f>
        <v>29</v>
      </c>
      <c r="AS94" s="1028">
        <v>10</v>
      </c>
      <c r="AT94" s="1029"/>
      <c r="AU94" s="1030"/>
    </row>
    <row r="95" spans="2:47" ht="15.75">
      <c r="B95" s="234" t="str">
        <f>$B$19</f>
        <v>Genne, Matthias</v>
      </c>
      <c r="C95" s="195" t="str">
        <f>$B$20</f>
        <v>SV Neckarsulm</v>
      </c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202"/>
      <c r="AF95" s="212">
        <f t="shared" si="2"/>
        <v>-20</v>
      </c>
      <c r="AG95" s="213"/>
      <c r="AH95" s="213"/>
      <c r="AI95" s="213"/>
      <c r="AJ95" s="214"/>
      <c r="AM95" s="159">
        <f>$AM$19</f>
        <v>2</v>
      </c>
      <c r="AN95" s="160" t="s">
        <v>18</v>
      </c>
      <c r="AO95" s="13">
        <f>$AO$19</f>
        <v>9</v>
      </c>
      <c r="AP95" s="161">
        <f>$AP$19</f>
        <v>9</v>
      </c>
      <c r="AQ95" s="160" t="s">
        <v>18</v>
      </c>
      <c r="AR95" s="162">
        <f>$AR$19</f>
        <v>29</v>
      </c>
      <c r="AS95" s="1028">
        <v>11</v>
      </c>
      <c r="AT95" s="1029"/>
      <c r="AU95" s="1030"/>
    </row>
    <row r="96" spans="2:47" ht="16.5" thickBot="1">
      <c r="B96" s="235" t="str">
        <f>$B$27</f>
        <v>Höneise, Thorsten</v>
      </c>
      <c r="C96" s="203" t="str">
        <f>$B$28</f>
        <v>SV Frauenzimmern</v>
      </c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5"/>
      <c r="AF96" s="207">
        <f t="shared" si="2"/>
        <v>-25</v>
      </c>
      <c r="AG96" s="208"/>
      <c r="AH96" s="208"/>
      <c r="AI96" s="208"/>
      <c r="AJ96" s="209"/>
      <c r="AM96" s="163">
        <f>$AM$27</f>
        <v>1</v>
      </c>
      <c r="AN96" s="115" t="s">
        <v>18</v>
      </c>
      <c r="AO96" s="164">
        <f>$AO$27</f>
        <v>10</v>
      </c>
      <c r="AP96" s="165">
        <f>$AP$27</f>
        <v>5</v>
      </c>
      <c r="AQ96" s="115" t="s">
        <v>18</v>
      </c>
      <c r="AR96" s="166">
        <f>$AR$27</f>
        <v>30</v>
      </c>
      <c r="AS96" s="1031">
        <v>12</v>
      </c>
      <c r="AT96" s="1032"/>
      <c r="AU96" s="1033"/>
    </row>
    <row r="97" spans="39:44" ht="13.5" thickBot="1">
      <c r="AM97" s="167">
        <f>SUM(AM85:AM96)</f>
        <v>66</v>
      </c>
      <c r="AN97" s="168" t="s">
        <v>18</v>
      </c>
      <c r="AO97" s="168">
        <f>SUM(AO85:AO96)</f>
        <v>66</v>
      </c>
      <c r="AP97" s="168">
        <f>SUM(AP85:AP96)</f>
        <v>229</v>
      </c>
      <c r="AQ97" s="168" t="s">
        <v>18</v>
      </c>
      <c r="AR97" s="169">
        <f>SUM(AR85:AR96)</f>
        <v>229</v>
      </c>
    </row>
  </sheetData>
  <sheetProtection password="C65E"/>
  <mergeCells count="29">
    <mergeCell ref="AS23:AU23"/>
    <mergeCell ref="AS25:AU25"/>
    <mergeCell ref="AS27:AU27"/>
    <mergeCell ref="AS15:AU15"/>
    <mergeCell ref="AS17:AU17"/>
    <mergeCell ref="AS19:AU19"/>
    <mergeCell ref="AS21:AU21"/>
    <mergeCell ref="AM4:AO4"/>
    <mergeCell ref="AP4:AR4"/>
    <mergeCell ref="AS4:AU4"/>
    <mergeCell ref="AM84:AO84"/>
    <mergeCell ref="AP84:AR84"/>
    <mergeCell ref="AS5:AU5"/>
    <mergeCell ref="AS7:AU7"/>
    <mergeCell ref="AS9:AU9"/>
    <mergeCell ref="AS11:AU11"/>
    <mergeCell ref="AS13:AU13"/>
    <mergeCell ref="AS85:AU85"/>
    <mergeCell ref="AS86:AU86"/>
    <mergeCell ref="AS87:AU87"/>
    <mergeCell ref="AS88:AU88"/>
    <mergeCell ref="AS89:AU89"/>
    <mergeCell ref="AS90:AU90"/>
    <mergeCell ref="AS91:AU91"/>
    <mergeCell ref="AS92:AU92"/>
    <mergeCell ref="AS93:AU93"/>
    <mergeCell ref="AS94:AU94"/>
    <mergeCell ref="AS95:AU95"/>
    <mergeCell ref="AS96:AU96"/>
  </mergeCells>
  <printOptions/>
  <pageMargins left="0.19" right="0.1968503937007874" top="0.19" bottom="0.1968503937007874" header="0.5118110236220472" footer="0.5118110236220472"/>
  <pageSetup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57"/>
  <sheetViews>
    <sheetView workbookViewId="0" topLeftCell="A10">
      <selection activeCell="Z44" sqref="Z44"/>
    </sheetView>
  </sheetViews>
  <sheetFormatPr defaultColWidth="11.421875" defaultRowHeight="12.75"/>
  <cols>
    <col min="1" max="1" width="3.7109375" style="0" customWidth="1"/>
    <col min="2" max="4" width="1.8515625" style="0" customWidth="1"/>
    <col min="5" max="5" width="10.421875" style="0" customWidth="1"/>
    <col min="6" max="6" width="1.7109375" style="0" customWidth="1"/>
    <col min="7" max="7" width="10.7109375" style="0" customWidth="1"/>
    <col min="8" max="8" width="2.00390625" style="0" customWidth="1"/>
    <col min="9" max="9" width="1.8515625" style="448" customWidth="1"/>
    <col min="10" max="10" width="2.00390625" style="0" customWidth="1"/>
    <col min="11" max="13" width="1.8515625" style="0" customWidth="1"/>
    <col min="14" max="14" width="2.00390625" style="0" customWidth="1"/>
    <col min="15" max="15" width="1.8515625" style="0" customWidth="1"/>
    <col min="16" max="17" width="2.00390625" style="0" customWidth="1"/>
    <col min="18" max="18" width="1.8515625" style="0" customWidth="1"/>
    <col min="19" max="20" width="2.00390625" style="0" customWidth="1"/>
    <col min="21" max="21" width="1.8515625" style="0" customWidth="1"/>
    <col min="22" max="23" width="2.00390625" style="0" customWidth="1"/>
    <col min="24" max="24" width="1.8515625" style="0" customWidth="1"/>
    <col min="25" max="26" width="2.00390625" style="0" customWidth="1"/>
    <col min="27" max="27" width="1.8515625" style="0" customWidth="1"/>
    <col min="28" max="29" width="2.00390625" style="0" customWidth="1"/>
    <col min="30" max="31" width="1.8515625" style="0" customWidth="1"/>
    <col min="32" max="32" width="3.28125" style="0" customWidth="1"/>
    <col min="33" max="33" width="1.8515625" style="0" customWidth="1"/>
    <col min="34" max="34" width="3.00390625" style="0" customWidth="1"/>
    <col min="35" max="35" width="3.28125" style="0" customWidth="1"/>
    <col min="36" max="36" width="1.8515625" style="0" customWidth="1"/>
    <col min="37" max="37" width="3.28125" style="0" customWidth="1"/>
    <col min="38" max="39" width="2.57421875" style="0" customWidth="1"/>
    <col min="40" max="40" width="0.2890625" style="0" hidden="1" customWidth="1"/>
    <col min="41" max="41" width="10.7109375" style="0" customWidth="1"/>
  </cols>
  <sheetData>
    <row r="1" spans="1:40" ht="13.5" customHeight="1">
      <c r="A1" s="444"/>
      <c r="B1" s="445"/>
      <c r="C1" s="446"/>
      <c r="D1" s="445"/>
      <c r="E1" s="447"/>
      <c r="F1" s="446"/>
      <c r="G1" s="444"/>
      <c r="H1" s="448"/>
      <c r="I1" s="449"/>
      <c r="J1" s="450"/>
      <c r="K1" s="449"/>
      <c r="M1" s="448"/>
      <c r="N1" s="448"/>
      <c r="O1" s="451"/>
      <c r="P1" s="452"/>
      <c r="Q1" s="451"/>
      <c r="R1" s="448"/>
      <c r="S1" s="448"/>
      <c r="T1" s="448"/>
      <c r="U1" s="448"/>
      <c r="V1" s="448"/>
      <c r="W1" s="448"/>
      <c r="X1" s="452"/>
      <c r="Y1" s="448"/>
      <c r="Z1" s="452"/>
      <c r="AA1" s="448"/>
      <c r="AB1" s="448"/>
      <c r="AC1" s="448"/>
      <c r="AD1" s="448"/>
      <c r="AE1" s="448"/>
      <c r="AF1" s="448"/>
      <c r="AG1" s="448"/>
      <c r="AH1" s="448"/>
      <c r="AI1" s="448"/>
      <c r="AJ1" s="453"/>
      <c r="AK1" s="448"/>
      <c r="AL1" s="453"/>
      <c r="AM1" s="453"/>
      <c r="AN1" s="448"/>
    </row>
    <row r="2" spans="1:40" ht="13.5" customHeight="1">
      <c r="A2" s="454" t="s">
        <v>0</v>
      </c>
      <c r="B2" s="454"/>
      <c r="C2" s="454"/>
      <c r="D2" s="454"/>
      <c r="E2" s="454"/>
      <c r="F2" s="454"/>
      <c r="G2" s="261" t="s">
        <v>100</v>
      </c>
      <c r="H2" s="448"/>
      <c r="I2" s="449"/>
      <c r="J2" s="450"/>
      <c r="K2" s="449"/>
      <c r="M2" s="448"/>
      <c r="N2" s="448"/>
      <c r="O2" s="451"/>
      <c r="P2" s="452"/>
      <c r="Q2" s="451"/>
      <c r="R2" s="448"/>
      <c r="S2" s="448"/>
      <c r="T2" s="448"/>
      <c r="U2" s="448"/>
      <c r="V2" s="448"/>
      <c r="W2" s="448"/>
      <c r="X2" s="452"/>
      <c r="Y2" s="455"/>
      <c r="Z2" s="456" t="s">
        <v>225</v>
      </c>
      <c r="AA2" s="448"/>
      <c r="AB2" s="448"/>
      <c r="AC2" s="448"/>
      <c r="AD2" s="448"/>
      <c r="AE2" s="448"/>
      <c r="AF2" s="448"/>
      <c r="AG2" s="448"/>
      <c r="AH2" s="448"/>
      <c r="AI2" s="448"/>
      <c r="AJ2" s="453"/>
      <c r="AK2" s="448"/>
      <c r="AL2" s="453"/>
      <c r="AM2" s="453"/>
      <c r="AN2" s="448"/>
    </row>
    <row r="3" spans="1:40" ht="13.5" customHeight="1" thickBot="1">
      <c r="A3" s="448"/>
      <c r="B3" s="451"/>
      <c r="C3" s="457"/>
      <c r="D3" s="451"/>
      <c r="E3" s="458"/>
      <c r="F3" s="459"/>
      <c r="G3" s="458"/>
      <c r="H3" s="448"/>
      <c r="I3" s="460"/>
      <c r="J3" s="453"/>
      <c r="K3" s="460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</row>
    <row r="4" spans="1:39" ht="13.5" customHeight="1">
      <c r="A4" s="461" t="s">
        <v>1</v>
      </c>
      <c r="B4" s="462" t="s">
        <v>2</v>
      </c>
      <c r="C4" s="463"/>
      <c r="D4" s="463"/>
      <c r="E4" s="464"/>
      <c r="F4" s="464"/>
      <c r="G4" s="464"/>
      <c r="H4" s="465"/>
      <c r="I4" s="466">
        <v>1</v>
      </c>
      <c r="J4" s="467"/>
      <c r="K4" s="468"/>
      <c r="L4" s="466">
        <v>2</v>
      </c>
      <c r="M4" s="469"/>
      <c r="N4" s="466"/>
      <c r="O4" s="466">
        <v>3</v>
      </c>
      <c r="P4" s="469"/>
      <c r="Q4" s="470"/>
      <c r="R4" s="466">
        <v>4</v>
      </c>
      <c r="S4" s="466"/>
      <c r="T4" s="470"/>
      <c r="U4" s="466">
        <v>5</v>
      </c>
      <c r="V4" s="469"/>
      <c r="W4" s="466"/>
      <c r="X4" s="466">
        <v>6</v>
      </c>
      <c r="Y4" s="469"/>
      <c r="Z4" s="466"/>
      <c r="AA4" s="466">
        <v>7</v>
      </c>
      <c r="AB4" s="466"/>
      <c r="AC4" s="470"/>
      <c r="AD4" s="466">
        <v>8</v>
      </c>
      <c r="AE4" s="468"/>
      <c r="AF4" s="1063" t="s">
        <v>15</v>
      </c>
      <c r="AG4" s="1064"/>
      <c r="AH4" s="1065"/>
      <c r="AI4" s="1066" t="s">
        <v>16</v>
      </c>
      <c r="AJ4" s="1064"/>
      <c r="AK4" s="1065"/>
      <c r="AL4" s="1067" t="s">
        <v>17</v>
      </c>
      <c r="AM4" s="1068"/>
    </row>
    <row r="5" spans="1:39" ht="13.5" customHeight="1">
      <c r="A5" s="471">
        <v>1</v>
      </c>
      <c r="B5" s="472" t="s">
        <v>240</v>
      </c>
      <c r="C5" s="473"/>
      <c r="D5" s="474"/>
      <c r="F5" s="475"/>
      <c r="G5" s="476"/>
      <c r="H5" s="477"/>
      <c r="I5" s="478"/>
      <c r="J5" s="479"/>
      <c r="K5" s="480">
        <f>+I42</f>
        <v>0</v>
      </c>
      <c r="L5" s="481" t="s">
        <v>18</v>
      </c>
      <c r="M5" s="482">
        <f>+K42</f>
        <v>3</v>
      </c>
      <c r="N5" s="480">
        <f>+AK36</f>
        <v>3</v>
      </c>
      <c r="O5" s="481" t="s">
        <v>18</v>
      </c>
      <c r="P5" s="482">
        <f>+AM36</f>
        <v>2</v>
      </c>
      <c r="Q5" s="480">
        <f>+I38</f>
        <v>3</v>
      </c>
      <c r="R5" s="481" t="s">
        <v>18</v>
      </c>
      <c r="S5" s="483">
        <f>+K38</f>
        <v>1</v>
      </c>
      <c r="T5" s="480">
        <f>+AK32</f>
        <v>3</v>
      </c>
      <c r="U5" s="481" t="s">
        <v>18</v>
      </c>
      <c r="V5" s="482">
        <f>+AM32</f>
        <v>2</v>
      </c>
      <c r="W5" s="483">
        <f>+I33</f>
        <v>2</v>
      </c>
      <c r="X5" s="484" t="s">
        <v>18</v>
      </c>
      <c r="Y5" s="482">
        <f>+K33</f>
        <v>3</v>
      </c>
      <c r="Z5" s="483">
        <f>+AK27</f>
        <v>3</v>
      </c>
      <c r="AA5" s="484" t="s">
        <v>18</v>
      </c>
      <c r="AB5" s="483">
        <f>+AM27</f>
        <v>0</v>
      </c>
      <c r="AC5" s="480">
        <f>+I24</f>
        <v>3</v>
      </c>
      <c r="AD5" s="481" t="s">
        <v>18</v>
      </c>
      <c r="AE5" s="483">
        <f>+K24</f>
        <v>1</v>
      </c>
      <c r="AF5" s="485">
        <f>SUM(K6,N6,Q6,T6,W6,Z6,AC6)</f>
        <v>5</v>
      </c>
      <c r="AG5" s="486" t="s">
        <v>18</v>
      </c>
      <c r="AH5" s="487">
        <f>SUM(AE6,AB6,Y6,V6,S6,P6,M6)</f>
        <v>2</v>
      </c>
      <c r="AI5" s="486">
        <f>SUM(H5,K5,N5,Q5,T5,W5,Z5,AC5)</f>
        <v>17</v>
      </c>
      <c r="AJ5" s="486" t="s">
        <v>18</v>
      </c>
      <c r="AK5" s="486">
        <f>SUM(J5,M5,P5,S5,V5,Y5,AB5,AE5,)</f>
        <v>12</v>
      </c>
      <c r="AL5" s="1076"/>
      <c r="AM5" s="1077"/>
    </row>
    <row r="6" spans="1:39" ht="13.5" customHeight="1">
      <c r="A6" s="488"/>
      <c r="B6" s="489" t="s">
        <v>112</v>
      </c>
      <c r="C6" s="490"/>
      <c r="D6" s="491"/>
      <c r="E6" s="490"/>
      <c r="F6" s="492"/>
      <c r="G6" s="493"/>
      <c r="H6" s="494"/>
      <c r="I6" s="494"/>
      <c r="J6" s="495"/>
      <c r="K6" s="496">
        <f>IF(K5=3,1,0)</f>
        <v>0</v>
      </c>
      <c r="L6" s="497"/>
      <c r="M6" s="498">
        <f>IF(M5=3,1,0)</f>
        <v>1</v>
      </c>
      <c r="N6" s="496">
        <f>IF(N5=3,1,0)</f>
        <v>1</v>
      </c>
      <c r="O6" s="497"/>
      <c r="P6" s="498">
        <f>IF(P5=3,1,0)</f>
        <v>0</v>
      </c>
      <c r="Q6" s="496">
        <f>IF(Q5=3,1,0)</f>
        <v>1</v>
      </c>
      <c r="R6" s="497"/>
      <c r="S6" s="498">
        <f>IF(S5=3,1,0)</f>
        <v>0</v>
      </c>
      <c r="T6" s="496">
        <f>IF(T5=3,1,0)</f>
        <v>1</v>
      </c>
      <c r="U6" s="497"/>
      <c r="V6" s="498">
        <f>IF(V5=3,1,0)</f>
        <v>0</v>
      </c>
      <c r="W6" s="496">
        <f>IF(W5=3,1,0)</f>
        <v>0</v>
      </c>
      <c r="X6" s="499"/>
      <c r="Y6" s="498">
        <f>IF(Y5=3,1,0)</f>
        <v>1</v>
      </c>
      <c r="Z6" s="496">
        <f>IF(Z5=3,1,0)</f>
        <v>1</v>
      </c>
      <c r="AA6" s="499"/>
      <c r="AB6" s="498">
        <f>IF(AB5=3,1,0)</f>
        <v>0</v>
      </c>
      <c r="AC6" s="496">
        <f>IF(AC5=3,1,0)</f>
        <v>1</v>
      </c>
      <c r="AD6" s="497"/>
      <c r="AE6" s="496">
        <f>IF(AE5=3,1,0)</f>
        <v>0</v>
      </c>
      <c r="AF6" s="500"/>
      <c r="AG6" s="501"/>
      <c r="AH6" s="502"/>
      <c r="AI6" s="501"/>
      <c r="AJ6" s="501"/>
      <c r="AK6" s="501"/>
      <c r="AL6" s="503"/>
      <c r="AM6" s="504"/>
    </row>
    <row r="7" spans="1:39" ht="13.5" customHeight="1">
      <c r="A7" s="471">
        <v>2</v>
      </c>
      <c r="B7" s="472" t="s">
        <v>244</v>
      </c>
      <c r="C7" s="473"/>
      <c r="D7" s="474"/>
      <c r="F7" s="505"/>
      <c r="G7" s="506"/>
      <c r="H7" s="507">
        <f>+K42</f>
        <v>3</v>
      </c>
      <c r="I7" s="481" t="s">
        <v>18</v>
      </c>
      <c r="J7" s="508">
        <f>+I42</f>
        <v>0</v>
      </c>
      <c r="K7" s="509"/>
      <c r="L7" s="510"/>
      <c r="M7" s="511"/>
      <c r="N7" s="480">
        <f>+I37</f>
        <v>3</v>
      </c>
      <c r="O7" s="481" t="s">
        <v>18</v>
      </c>
      <c r="P7" s="482">
        <f>+K37</f>
        <v>2</v>
      </c>
      <c r="Q7" s="480">
        <f>+AK31</f>
        <v>3</v>
      </c>
      <c r="R7" s="481" t="s">
        <v>18</v>
      </c>
      <c r="S7" s="483">
        <f>+AM31</f>
        <v>1</v>
      </c>
      <c r="T7" s="480">
        <f>+I32</f>
        <v>3</v>
      </c>
      <c r="U7" s="481" t="s">
        <v>18</v>
      </c>
      <c r="V7" s="482">
        <f>+K32</f>
        <v>0</v>
      </c>
      <c r="W7" s="483">
        <f>+AK26</f>
        <v>3</v>
      </c>
      <c r="X7" s="484" t="s">
        <v>18</v>
      </c>
      <c r="Y7" s="482">
        <f>+AM26</f>
        <v>1</v>
      </c>
      <c r="Z7" s="483">
        <f>+I25</f>
        <v>3</v>
      </c>
      <c r="AA7" s="484" t="s">
        <v>18</v>
      </c>
      <c r="AB7" s="483">
        <f>+K25</f>
        <v>0</v>
      </c>
      <c r="AC7" s="480">
        <f>+AK37</f>
        <v>3</v>
      </c>
      <c r="AD7" s="481" t="s">
        <v>18</v>
      </c>
      <c r="AE7" s="483">
        <f>+AM37</f>
        <v>0</v>
      </c>
      <c r="AF7" s="485">
        <f>SUM(AC8,Z8,W8,T8,Q8,N8,H8)</f>
        <v>7</v>
      </c>
      <c r="AG7" s="486" t="s">
        <v>18</v>
      </c>
      <c r="AH7" s="487">
        <f>SUM(AE8,AB8,Y8,V8,S8,P8,J8)</f>
        <v>0</v>
      </c>
      <c r="AI7" s="486">
        <f>SUM(H7,K7,N7,Q7,T7,W7,Z7,AC7)</f>
        <v>21</v>
      </c>
      <c r="AJ7" s="486" t="s">
        <v>18</v>
      </c>
      <c r="AK7" s="486">
        <f>SUM(J7,M7,P7,S7,V7,Y7,AB7,AE7,)</f>
        <v>4</v>
      </c>
      <c r="AL7" s="1076"/>
      <c r="AM7" s="1077"/>
    </row>
    <row r="8" spans="1:39" ht="13.5" customHeight="1">
      <c r="A8" s="488"/>
      <c r="B8" s="489" t="s">
        <v>122</v>
      </c>
      <c r="C8" s="490"/>
      <c r="D8" s="491"/>
      <c r="E8" s="490"/>
      <c r="F8" s="492"/>
      <c r="G8" s="493"/>
      <c r="H8" s="496">
        <f>IF(H7=3,1,0)</f>
        <v>1</v>
      </c>
      <c r="I8" s="497"/>
      <c r="J8" s="496">
        <f>IF(J7=3,1,0)</f>
        <v>0</v>
      </c>
      <c r="K8" s="512"/>
      <c r="L8" s="513"/>
      <c r="M8" s="514"/>
      <c r="N8" s="496">
        <f>IF(N7=3,1,0)</f>
        <v>1</v>
      </c>
      <c r="O8" s="497"/>
      <c r="P8" s="498">
        <f>IF(P7=3,1,0)</f>
        <v>0</v>
      </c>
      <c r="Q8" s="496">
        <f>IF(Q7=3,1,0)</f>
        <v>1</v>
      </c>
      <c r="R8" s="497"/>
      <c r="S8" s="498">
        <f>IF(S7=3,1,0)</f>
        <v>0</v>
      </c>
      <c r="T8" s="496">
        <f>IF(T7=3,1,0)</f>
        <v>1</v>
      </c>
      <c r="U8" s="497"/>
      <c r="V8" s="498">
        <f>IF(V7=3,1,0)</f>
        <v>0</v>
      </c>
      <c r="W8" s="496">
        <f>IF(W7=3,1,0)</f>
        <v>1</v>
      </c>
      <c r="X8" s="499"/>
      <c r="Y8" s="498">
        <f>IF(Y7=3,1,0)</f>
        <v>0</v>
      </c>
      <c r="Z8" s="496">
        <f>IF(Z7=3,1,0)</f>
        <v>1</v>
      </c>
      <c r="AA8" s="499"/>
      <c r="AB8" s="498">
        <f>IF(AB7=3,1,0)</f>
        <v>0</v>
      </c>
      <c r="AC8" s="496">
        <f>IF(AC7=3,1,0)</f>
        <v>1</v>
      </c>
      <c r="AD8" s="497"/>
      <c r="AE8" s="496">
        <f>IF(AE7=3,1,0)</f>
        <v>0</v>
      </c>
      <c r="AF8" s="500"/>
      <c r="AG8" s="501"/>
      <c r="AH8" s="502"/>
      <c r="AI8" s="501"/>
      <c r="AJ8" s="501"/>
      <c r="AK8" s="501"/>
      <c r="AL8" s="503"/>
      <c r="AM8" s="504"/>
    </row>
    <row r="9" spans="1:39" ht="13.5" customHeight="1">
      <c r="A9" s="471">
        <v>3</v>
      </c>
      <c r="B9" s="472" t="s">
        <v>245</v>
      </c>
      <c r="C9" s="473"/>
      <c r="D9" s="474"/>
      <c r="F9" s="505"/>
      <c r="G9" s="506"/>
      <c r="H9" s="507">
        <f>+AM36</f>
        <v>2</v>
      </c>
      <c r="I9" s="481" t="s">
        <v>18</v>
      </c>
      <c r="J9" s="508">
        <f>+AK36</f>
        <v>3</v>
      </c>
      <c r="K9" s="507">
        <f>+K37</f>
        <v>2</v>
      </c>
      <c r="L9" s="481" t="s">
        <v>18</v>
      </c>
      <c r="M9" s="508">
        <f>+I37</f>
        <v>3</v>
      </c>
      <c r="N9" s="509"/>
      <c r="O9" s="478"/>
      <c r="P9" s="515"/>
      <c r="Q9" s="480">
        <f>+I31</f>
        <v>1</v>
      </c>
      <c r="R9" s="481" t="s">
        <v>18</v>
      </c>
      <c r="S9" s="483">
        <f>+K31</f>
        <v>3</v>
      </c>
      <c r="T9" s="480">
        <f>+AK25</f>
        <v>2</v>
      </c>
      <c r="U9" s="481" t="s">
        <v>18</v>
      </c>
      <c r="V9" s="482">
        <f>+AM25</f>
        <v>3</v>
      </c>
      <c r="W9" s="483">
        <f>+I26</f>
        <v>1</v>
      </c>
      <c r="X9" s="484" t="s">
        <v>18</v>
      </c>
      <c r="Y9" s="482">
        <f>+K26</f>
        <v>3</v>
      </c>
      <c r="Z9" s="483">
        <f>+I43</f>
        <v>0</v>
      </c>
      <c r="AA9" s="484" t="s">
        <v>18</v>
      </c>
      <c r="AB9" s="483">
        <f>+K43</f>
        <v>3</v>
      </c>
      <c r="AC9" s="480">
        <f>+AK30</f>
        <v>1</v>
      </c>
      <c r="AD9" s="481" t="s">
        <v>18</v>
      </c>
      <c r="AE9" s="483">
        <f>+AM30</f>
        <v>3</v>
      </c>
      <c r="AF9" s="485">
        <f>SUM(AC10,Z10,W10,T10,Q10,K10,H10)</f>
        <v>0</v>
      </c>
      <c r="AG9" s="486" t="s">
        <v>18</v>
      </c>
      <c r="AH9" s="487">
        <f>SUM(AE10,AB10,Y10,V10,S10,M10,J10)</f>
        <v>7</v>
      </c>
      <c r="AI9" s="486">
        <f>SUM(H9,K9,N9,Q9,T9,W9,Z9,AC9)</f>
        <v>9</v>
      </c>
      <c r="AJ9" s="486" t="s">
        <v>18</v>
      </c>
      <c r="AK9" s="486">
        <f>SUM(J9,M9,P9,S9,V9,Y9,AB9,AE9,)</f>
        <v>21</v>
      </c>
      <c r="AL9" s="1076"/>
      <c r="AM9" s="1077"/>
    </row>
    <row r="10" spans="1:39" ht="13.5" customHeight="1">
      <c r="A10" s="488"/>
      <c r="B10" s="489" t="s">
        <v>119</v>
      </c>
      <c r="C10" s="490"/>
      <c r="D10" s="491"/>
      <c r="E10" s="490"/>
      <c r="F10" s="492"/>
      <c r="G10" s="493"/>
      <c r="H10" s="496">
        <f>IF(H9=3,1,0)</f>
        <v>0</v>
      </c>
      <c r="I10" s="497"/>
      <c r="J10" s="498">
        <f>IF(J9=3,1,0)</f>
        <v>1</v>
      </c>
      <c r="K10" s="496">
        <f>IF(K9=3,1,0)</f>
        <v>0</v>
      </c>
      <c r="L10" s="497"/>
      <c r="M10" s="496">
        <f>IF(M9=3,1,0)</f>
        <v>1</v>
      </c>
      <c r="N10" s="512"/>
      <c r="O10" s="494"/>
      <c r="P10" s="516"/>
      <c r="Q10" s="496">
        <f>IF(Q9=3,1,0)</f>
        <v>0</v>
      </c>
      <c r="R10" s="497"/>
      <c r="S10" s="498">
        <f>IF(S9=3,1,0)</f>
        <v>1</v>
      </c>
      <c r="T10" s="496">
        <f>IF(T9=3,1,0)</f>
        <v>0</v>
      </c>
      <c r="U10" s="497"/>
      <c r="V10" s="498">
        <f>IF(V9=3,1,0)</f>
        <v>1</v>
      </c>
      <c r="W10" s="496">
        <f>IF(W9=3,1,0)</f>
        <v>0</v>
      </c>
      <c r="X10" s="499"/>
      <c r="Y10" s="498">
        <f>IF(Y9=3,1,0)</f>
        <v>1</v>
      </c>
      <c r="Z10" s="496">
        <f>IF(Z9=3,1,0)</f>
        <v>0</v>
      </c>
      <c r="AA10" s="499"/>
      <c r="AB10" s="498">
        <f>IF(AB9=3,1,0)</f>
        <v>1</v>
      </c>
      <c r="AC10" s="496">
        <f>IF(AC9=3,1,0)</f>
        <v>0</v>
      </c>
      <c r="AD10" s="497"/>
      <c r="AE10" s="496">
        <f>IF(AE9=3,1,0)</f>
        <v>1</v>
      </c>
      <c r="AF10" s="500"/>
      <c r="AG10" s="501"/>
      <c r="AH10" s="502"/>
      <c r="AI10" s="501"/>
      <c r="AJ10" s="501"/>
      <c r="AK10" s="501"/>
      <c r="AL10" s="503"/>
      <c r="AM10" s="504"/>
    </row>
    <row r="11" spans="1:39" ht="13.5" customHeight="1">
      <c r="A11" s="471">
        <v>4</v>
      </c>
      <c r="B11" s="472" t="s">
        <v>242</v>
      </c>
      <c r="C11" s="473"/>
      <c r="D11" s="474"/>
      <c r="F11" s="505"/>
      <c r="G11" s="506"/>
      <c r="H11" s="507">
        <f>+K38</f>
        <v>1</v>
      </c>
      <c r="I11" s="481" t="s">
        <v>18</v>
      </c>
      <c r="J11" s="508">
        <f>+I38</f>
        <v>3</v>
      </c>
      <c r="K11" s="507">
        <f>+AM31</f>
        <v>1</v>
      </c>
      <c r="L11" s="481" t="s">
        <v>18</v>
      </c>
      <c r="M11" s="508">
        <f>+AK31</f>
        <v>3</v>
      </c>
      <c r="N11" s="507">
        <f>+K31</f>
        <v>3</v>
      </c>
      <c r="O11" s="481" t="s">
        <v>18</v>
      </c>
      <c r="P11" s="482">
        <f>+I31</f>
        <v>1</v>
      </c>
      <c r="Q11" s="517"/>
      <c r="R11" s="478"/>
      <c r="S11" s="479"/>
      <c r="T11" s="480">
        <f>+I27</f>
        <v>3</v>
      </c>
      <c r="U11" s="518" t="s">
        <v>18</v>
      </c>
      <c r="V11" s="482">
        <f>+K27</f>
        <v>1</v>
      </c>
      <c r="W11" s="483">
        <f>+I44</f>
        <v>3</v>
      </c>
      <c r="X11" s="484" t="s">
        <v>18</v>
      </c>
      <c r="Y11" s="482">
        <f>+K44</f>
        <v>1</v>
      </c>
      <c r="Z11" s="483">
        <f>+AK38</f>
        <v>3</v>
      </c>
      <c r="AA11" s="484" t="s">
        <v>18</v>
      </c>
      <c r="AB11" s="483">
        <f>+AM38</f>
        <v>1</v>
      </c>
      <c r="AC11" s="480">
        <f>+AK24</f>
        <v>3</v>
      </c>
      <c r="AD11" s="481" t="s">
        <v>18</v>
      </c>
      <c r="AE11" s="483">
        <f>+AM24</f>
        <v>2</v>
      </c>
      <c r="AF11" s="485">
        <f>SUM(AC12,Z12,W12,T12,N12,K12,H12)</f>
        <v>5</v>
      </c>
      <c r="AG11" s="486" t="s">
        <v>18</v>
      </c>
      <c r="AH11" s="487">
        <f>SUM(AE12,AB12,Y12,V12,P12,M12,J12)</f>
        <v>2</v>
      </c>
      <c r="AI11" s="486">
        <f>SUM(H11,K11,N11,Q11,T11,W11,Z11,AC11)</f>
        <v>17</v>
      </c>
      <c r="AJ11" s="486" t="s">
        <v>18</v>
      </c>
      <c r="AK11" s="486">
        <f>SUM(J11,M11,P11,S11,V11,Y11,AB11,AE11,)</f>
        <v>12</v>
      </c>
      <c r="AL11" s="1076"/>
      <c r="AM11" s="1077"/>
    </row>
    <row r="12" spans="1:39" ht="13.5" customHeight="1">
      <c r="A12" s="488"/>
      <c r="B12" s="489" t="s">
        <v>115</v>
      </c>
      <c r="C12" s="490"/>
      <c r="D12" s="491"/>
      <c r="E12" s="490"/>
      <c r="F12" s="492"/>
      <c r="G12" s="493"/>
      <c r="H12" s="496">
        <f>IF(H11=3,1,0)</f>
        <v>0</v>
      </c>
      <c r="I12" s="497"/>
      <c r="J12" s="498">
        <f>IF(J11=3,1,0)</f>
        <v>1</v>
      </c>
      <c r="K12" s="496">
        <f>IF(K11=3,1,0)</f>
        <v>0</v>
      </c>
      <c r="L12" s="497"/>
      <c r="M12" s="498">
        <f>IF(M11=3,1,0)</f>
        <v>1</v>
      </c>
      <c r="N12" s="496">
        <f>IF(N11=3,1,0)</f>
        <v>1</v>
      </c>
      <c r="O12" s="497"/>
      <c r="P12" s="496">
        <f>IF(P11=3,1,0)</f>
        <v>0</v>
      </c>
      <c r="Q12" s="519"/>
      <c r="R12" s="494"/>
      <c r="S12" s="494"/>
      <c r="T12" s="520">
        <f>IF(T11=3,1,0)</f>
        <v>1</v>
      </c>
      <c r="U12" s="521"/>
      <c r="V12" s="498">
        <f>IF(V11=3,1,0)</f>
        <v>0</v>
      </c>
      <c r="W12" s="496">
        <f>IF(W11=3,1,0)</f>
        <v>1</v>
      </c>
      <c r="X12" s="499"/>
      <c r="Y12" s="498">
        <f>IF(Y11=3,1,0)</f>
        <v>0</v>
      </c>
      <c r="Z12" s="496">
        <f>IF(Z11=3,1,0)</f>
        <v>1</v>
      </c>
      <c r="AA12" s="499"/>
      <c r="AB12" s="498">
        <f>IF(AB11=3,1,0)</f>
        <v>0</v>
      </c>
      <c r="AC12" s="496">
        <f>IF(AC11=3,1,0)</f>
        <v>1</v>
      </c>
      <c r="AD12" s="497"/>
      <c r="AE12" s="496">
        <f>IF(AE11=3,1,0)</f>
        <v>0</v>
      </c>
      <c r="AF12" s="500"/>
      <c r="AG12" s="501"/>
      <c r="AH12" s="502"/>
      <c r="AI12" s="501"/>
      <c r="AJ12" s="501"/>
      <c r="AK12" s="501"/>
      <c r="AL12" s="503"/>
      <c r="AM12" s="504"/>
    </row>
    <row r="13" spans="1:39" ht="13.5" customHeight="1">
      <c r="A13" s="522">
        <v>5</v>
      </c>
      <c r="B13" s="523" t="s">
        <v>243</v>
      </c>
      <c r="C13" s="448"/>
      <c r="D13" s="448"/>
      <c r="F13" s="524"/>
      <c r="G13" s="525"/>
      <c r="H13" s="526">
        <f>+AM32</f>
        <v>2</v>
      </c>
      <c r="I13" s="527" t="s">
        <v>18</v>
      </c>
      <c r="J13" s="528">
        <f>+AK32</f>
        <v>3</v>
      </c>
      <c r="K13" s="526">
        <f>+K32</f>
        <v>0</v>
      </c>
      <c r="L13" s="527" t="s">
        <v>18</v>
      </c>
      <c r="M13" s="528">
        <f>+I32</f>
        <v>3</v>
      </c>
      <c r="N13" s="526">
        <f>+AM25</f>
        <v>3</v>
      </c>
      <c r="O13" s="527" t="s">
        <v>18</v>
      </c>
      <c r="P13" s="528">
        <f>+AK25</f>
        <v>2</v>
      </c>
      <c r="Q13" s="526">
        <f>+K27</f>
        <v>1</v>
      </c>
      <c r="R13" s="529" t="s">
        <v>18</v>
      </c>
      <c r="S13" s="526">
        <f>+I27</f>
        <v>3</v>
      </c>
      <c r="T13" s="530"/>
      <c r="U13" s="531"/>
      <c r="V13" s="532"/>
      <c r="W13" s="533">
        <f>+AK39</f>
        <v>2</v>
      </c>
      <c r="X13" s="529" t="s">
        <v>18</v>
      </c>
      <c r="Y13" s="534">
        <f>+AM39</f>
        <v>3</v>
      </c>
      <c r="Z13" s="533">
        <f>+I39</f>
        <v>3</v>
      </c>
      <c r="AA13" s="529" t="s">
        <v>18</v>
      </c>
      <c r="AB13" s="533">
        <f>+K39</f>
        <v>0</v>
      </c>
      <c r="AC13" s="535">
        <f>+I45</f>
        <v>0</v>
      </c>
      <c r="AD13" s="527" t="s">
        <v>18</v>
      </c>
      <c r="AE13" s="536">
        <f>+K45</f>
        <v>3</v>
      </c>
      <c r="AF13" s="537">
        <f>SUM(AC14,Z14,W14,Q14,N14,K14,H14)</f>
        <v>2</v>
      </c>
      <c r="AG13" s="538" t="s">
        <v>18</v>
      </c>
      <c r="AH13" s="539">
        <f>SUM(AE14,AB14,Y14,S14,P14,M14,J14)</f>
        <v>5</v>
      </c>
      <c r="AI13" s="538">
        <f>SUM(H13,K13,N13,Q13,T13,W13,Z13,AC13)</f>
        <v>11</v>
      </c>
      <c r="AJ13" s="538" t="s">
        <v>18</v>
      </c>
      <c r="AK13" s="539">
        <f>SUM(J13,M13,P13,S13,V13,Y13,AB13,AE13,)</f>
        <v>17</v>
      </c>
      <c r="AL13" s="1078"/>
      <c r="AM13" s="1079"/>
    </row>
    <row r="14" spans="1:39" ht="13.5" customHeight="1">
      <c r="A14" s="540"/>
      <c r="B14" s="489" t="s">
        <v>115</v>
      </c>
      <c r="C14" s="490"/>
      <c r="D14" s="490"/>
      <c r="E14" s="490"/>
      <c r="F14" s="541"/>
      <c r="G14" s="525"/>
      <c r="H14" s="496">
        <f>IF(H13=3,1,0)</f>
        <v>0</v>
      </c>
      <c r="I14" s="497"/>
      <c r="J14" s="498">
        <f>IF(J13=3,1,0)</f>
        <v>1</v>
      </c>
      <c r="K14" s="496">
        <f>IF(K13=3,1,0)</f>
        <v>0</v>
      </c>
      <c r="L14" s="497"/>
      <c r="M14" s="498">
        <f>IF(M13=3,1,0)</f>
        <v>1</v>
      </c>
      <c r="N14" s="496">
        <f>IF(N13=3,1,0)</f>
        <v>1</v>
      </c>
      <c r="O14" s="497"/>
      <c r="P14" s="498">
        <f>IF(P13=3,1,0)</f>
        <v>0</v>
      </c>
      <c r="Q14" s="496">
        <f>IF(Q13=3,1,0)</f>
        <v>0</v>
      </c>
      <c r="R14" s="499"/>
      <c r="S14" s="498">
        <f>IF(S13=3,1,0)</f>
        <v>1</v>
      </c>
      <c r="T14" s="531"/>
      <c r="U14" s="542"/>
      <c r="V14" s="543"/>
      <c r="W14" s="496">
        <f>IF(W13=3,1,0)</f>
        <v>0</v>
      </c>
      <c r="X14" s="544"/>
      <c r="Y14" s="498">
        <f>IF(Y13=3,1,0)</f>
        <v>1</v>
      </c>
      <c r="Z14" s="496">
        <f>IF(Z13=3,1,0)</f>
        <v>1</v>
      </c>
      <c r="AA14" s="544"/>
      <c r="AB14" s="498">
        <f>IF(AB13=3,1,0)</f>
        <v>0</v>
      </c>
      <c r="AC14" s="496">
        <f>IF(AC13=3,1,0)</f>
        <v>0</v>
      </c>
      <c r="AD14" s="497"/>
      <c r="AE14" s="496">
        <f>IF(AE13=3,1,0)</f>
        <v>1</v>
      </c>
      <c r="AF14" s="500"/>
      <c r="AG14" s="501"/>
      <c r="AH14" s="502"/>
      <c r="AI14" s="501"/>
      <c r="AJ14" s="501"/>
      <c r="AK14" s="502"/>
      <c r="AL14" s="545"/>
      <c r="AM14" s="546"/>
    </row>
    <row r="15" spans="1:39" ht="13.5" customHeight="1">
      <c r="A15" s="522">
        <v>6</v>
      </c>
      <c r="B15" s="523" t="s">
        <v>246</v>
      </c>
      <c r="C15" s="473"/>
      <c r="D15" s="473"/>
      <c r="F15" s="455"/>
      <c r="G15" s="547"/>
      <c r="H15" s="548">
        <f>+K33</f>
        <v>3</v>
      </c>
      <c r="I15" s="481" t="s">
        <v>18</v>
      </c>
      <c r="J15" s="549">
        <f>+I33</f>
        <v>2</v>
      </c>
      <c r="K15" s="548">
        <f>+AM26</f>
        <v>1</v>
      </c>
      <c r="L15" s="481" t="s">
        <v>18</v>
      </c>
      <c r="M15" s="549">
        <f>+AK26</f>
        <v>3</v>
      </c>
      <c r="N15" s="548">
        <f>+K26</f>
        <v>3</v>
      </c>
      <c r="O15" s="481" t="s">
        <v>18</v>
      </c>
      <c r="P15" s="549">
        <f>+I26</f>
        <v>1</v>
      </c>
      <c r="Q15" s="548">
        <f>+K44</f>
        <v>1</v>
      </c>
      <c r="R15" s="529" t="s">
        <v>18</v>
      </c>
      <c r="S15" s="548">
        <f>+I44</f>
        <v>3</v>
      </c>
      <c r="T15" s="550">
        <f>+AM39</f>
        <v>3</v>
      </c>
      <c r="U15" s="529" t="s">
        <v>18</v>
      </c>
      <c r="V15" s="551">
        <f>+AK39</f>
        <v>2</v>
      </c>
      <c r="W15" s="552"/>
      <c r="X15" s="552"/>
      <c r="Y15" s="553"/>
      <c r="Z15" s="554">
        <f>+AK33</f>
        <v>3</v>
      </c>
      <c r="AA15" s="555" t="s">
        <v>18</v>
      </c>
      <c r="AB15" s="554">
        <f>+AM33</f>
        <v>0</v>
      </c>
      <c r="AC15" s="480">
        <f>+I36</f>
        <v>1</v>
      </c>
      <c r="AD15" s="481" t="s">
        <v>18</v>
      </c>
      <c r="AE15" s="483">
        <f>+K36</f>
        <v>3</v>
      </c>
      <c r="AF15" s="485">
        <f>SUM(AC16,Z16,T16,Q16,N16,K16,H16)</f>
        <v>4</v>
      </c>
      <c r="AG15" s="486" t="s">
        <v>18</v>
      </c>
      <c r="AH15" s="487">
        <f>SUM(AE16,AB16,V16,S16,P16,M16,J16)</f>
        <v>3</v>
      </c>
      <c r="AI15" s="486">
        <f>SUM(H15,K15,N15,Q15,T15,W15,Z15,AC15)</f>
        <v>15</v>
      </c>
      <c r="AJ15" s="486" t="s">
        <v>18</v>
      </c>
      <c r="AK15" s="487">
        <f>SUM(J15,M15,P15,S15,V15,Y15,AB15,AE15,)</f>
        <v>14</v>
      </c>
      <c r="AL15" s="1078"/>
      <c r="AM15" s="1079"/>
    </row>
    <row r="16" spans="1:39" ht="13.5" customHeight="1">
      <c r="A16" s="540"/>
      <c r="B16" s="489" t="s">
        <v>139</v>
      </c>
      <c r="C16" s="490"/>
      <c r="D16" s="490"/>
      <c r="E16" s="490"/>
      <c r="F16" s="556"/>
      <c r="G16" s="557"/>
      <c r="H16" s="496">
        <f>IF(H15=3,1,0)</f>
        <v>1</v>
      </c>
      <c r="I16" s="497"/>
      <c r="J16" s="498">
        <f>IF(J15=3,1,0)</f>
        <v>0</v>
      </c>
      <c r="K16" s="496">
        <f>IF(K15=3,1,0)</f>
        <v>0</v>
      </c>
      <c r="L16" s="497"/>
      <c r="M16" s="498">
        <f>IF(M15=3,1,0)</f>
        <v>1</v>
      </c>
      <c r="N16" s="496">
        <f>IF(N15=3,1,0)</f>
        <v>1</v>
      </c>
      <c r="O16" s="497"/>
      <c r="P16" s="498">
        <f>IF(P15=3,1,0)</f>
        <v>0</v>
      </c>
      <c r="Q16" s="496">
        <f>IF(Q15=3,1,0)</f>
        <v>0</v>
      </c>
      <c r="R16" s="499"/>
      <c r="S16" s="498">
        <f>IF(S15=3,1,0)</f>
        <v>1</v>
      </c>
      <c r="T16" s="496">
        <f>IF(T15=3,1,0)</f>
        <v>1</v>
      </c>
      <c r="U16" s="499"/>
      <c r="V16" s="496">
        <f>IF(V15=3,1,0)</f>
        <v>0</v>
      </c>
      <c r="W16" s="558"/>
      <c r="X16" s="542"/>
      <c r="Y16" s="543"/>
      <c r="Z16" s="496">
        <f>IF(Z15=3,1,0)</f>
        <v>1</v>
      </c>
      <c r="AA16" s="559"/>
      <c r="AB16" s="498">
        <f>IF(AB15=3,1,0)</f>
        <v>0</v>
      </c>
      <c r="AC16" s="496">
        <f>IF(AC15=3,1,0)</f>
        <v>0</v>
      </c>
      <c r="AD16" s="497"/>
      <c r="AE16" s="496">
        <f>IF(AE15=3,1,0)</f>
        <v>1</v>
      </c>
      <c r="AF16" s="500"/>
      <c r="AG16" s="501"/>
      <c r="AH16" s="502"/>
      <c r="AI16" s="501"/>
      <c r="AJ16" s="501"/>
      <c r="AK16" s="502"/>
      <c r="AL16" s="545"/>
      <c r="AM16" s="504"/>
    </row>
    <row r="17" spans="1:39" ht="13.5" customHeight="1">
      <c r="A17" s="522">
        <v>7</v>
      </c>
      <c r="B17" s="523" t="s">
        <v>239</v>
      </c>
      <c r="C17" s="448"/>
      <c r="D17" s="448"/>
      <c r="F17" s="455"/>
      <c r="G17" s="525"/>
      <c r="H17" s="526">
        <f>+AM27</f>
        <v>0</v>
      </c>
      <c r="I17" s="527" t="s">
        <v>18</v>
      </c>
      <c r="J17" s="528">
        <f>+AK27</f>
        <v>3</v>
      </c>
      <c r="K17" s="526">
        <f>+K25</f>
        <v>0</v>
      </c>
      <c r="L17" s="527" t="s">
        <v>18</v>
      </c>
      <c r="M17" s="528">
        <f>+I25</f>
        <v>3</v>
      </c>
      <c r="N17" s="526">
        <f>+K43</f>
        <v>3</v>
      </c>
      <c r="O17" s="527" t="s">
        <v>18</v>
      </c>
      <c r="P17" s="528">
        <f>+I43</f>
        <v>0</v>
      </c>
      <c r="Q17" s="526">
        <f>+AM38</f>
        <v>1</v>
      </c>
      <c r="R17" s="529" t="s">
        <v>18</v>
      </c>
      <c r="S17" s="526">
        <f>+AK38</f>
        <v>3</v>
      </c>
      <c r="T17" s="560">
        <f>+K39</f>
        <v>0</v>
      </c>
      <c r="U17" s="529" t="s">
        <v>18</v>
      </c>
      <c r="V17" s="534">
        <f>+I39</f>
        <v>3</v>
      </c>
      <c r="W17" s="533">
        <f>+AM33</f>
        <v>0</v>
      </c>
      <c r="X17" s="529" t="s">
        <v>18</v>
      </c>
      <c r="Y17" s="534">
        <f>+AK33</f>
        <v>3</v>
      </c>
      <c r="Z17" s="531"/>
      <c r="AA17" s="531"/>
      <c r="AB17" s="531"/>
      <c r="AC17" s="535">
        <f>+I30</f>
        <v>3</v>
      </c>
      <c r="AD17" s="527" t="s">
        <v>18</v>
      </c>
      <c r="AE17" s="536">
        <f>+K30</f>
        <v>0</v>
      </c>
      <c r="AF17" s="537">
        <f>SUM(AC18,W18,T18,Q18,N18,K18,H18)</f>
        <v>2</v>
      </c>
      <c r="AG17" s="538" t="s">
        <v>18</v>
      </c>
      <c r="AH17" s="539">
        <f>SUM(AE18,Y18,V18,S18,P18,M18,J18)</f>
        <v>5</v>
      </c>
      <c r="AI17" s="538">
        <f>SUM(H17,K17,N17,Q17,T17,W17,Z17,AC17)</f>
        <v>7</v>
      </c>
      <c r="AJ17" s="538" t="s">
        <v>18</v>
      </c>
      <c r="AK17" s="539">
        <f>SUM(J17,M17,P17,S17,V17,Y17,AB17,AE17,)</f>
        <v>15</v>
      </c>
      <c r="AL17" s="1078"/>
      <c r="AM17" s="1079"/>
    </row>
    <row r="18" spans="1:39" ht="13.5" customHeight="1">
      <c r="A18" s="540"/>
      <c r="B18" s="489" t="s">
        <v>112</v>
      </c>
      <c r="C18" s="490"/>
      <c r="D18" s="490"/>
      <c r="E18" s="490"/>
      <c r="F18" s="556"/>
      <c r="G18" s="557"/>
      <c r="H18" s="496">
        <f>IF(H17=3,1,0)</f>
        <v>0</v>
      </c>
      <c r="I18" s="497"/>
      <c r="J18" s="498">
        <f>IF(J17=3,1,0)</f>
        <v>1</v>
      </c>
      <c r="K18" s="496">
        <f>IF(K17=3,1,0)</f>
        <v>0</v>
      </c>
      <c r="L18" s="497"/>
      <c r="M18" s="498">
        <f>IF(M17=3,1,0)</f>
        <v>1</v>
      </c>
      <c r="N18" s="496">
        <f>IF(N17=3,1,0)</f>
        <v>1</v>
      </c>
      <c r="O18" s="497"/>
      <c r="P18" s="498">
        <f>IF(P17=3,1,0)</f>
        <v>0</v>
      </c>
      <c r="Q18" s="496">
        <f>IF(Q17=3,1,0)</f>
        <v>0</v>
      </c>
      <c r="R18" s="499"/>
      <c r="S18" s="498">
        <f>IF(S17=3,1,0)</f>
        <v>1</v>
      </c>
      <c r="T18" s="496">
        <f>IF(T17=3,1,0)</f>
        <v>0</v>
      </c>
      <c r="U18" s="499"/>
      <c r="V18" s="498">
        <f>IF(V17=3,1,0)</f>
        <v>1</v>
      </c>
      <c r="W18" s="496">
        <f>IF(W17=3,1,0)</f>
        <v>0</v>
      </c>
      <c r="X18" s="499"/>
      <c r="Y18" s="496">
        <f>IF(Y17=3,1,0)</f>
        <v>1</v>
      </c>
      <c r="Z18" s="558"/>
      <c r="AA18" s="542"/>
      <c r="AB18" s="542"/>
      <c r="AC18" s="520">
        <f>IF(AC17=3,1,0)</f>
        <v>1</v>
      </c>
      <c r="AD18" s="497"/>
      <c r="AE18" s="496">
        <f>IF(AE17=3,1,0)</f>
        <v>0</v>
      </c>
      <c r="AF18" s="500"/>
      <c r="AG18" s="501"/>
      <c r="AH18" s="502"/>
      <c r="AI18" s="501"/>
      <c r="AJ18" s="501"/>
      <c r="AK18" s="501"/>
      <c r="AL18" s="561"/>
      <c r="AM18" s="504"/>
    </row>
    <row r="19" spans="1:39" ht="13.5" customHeight="1">
      <c r="A19" s="562">
        <v>8</v>
      </c>
      <c r="B19" s="472" t="s">
        <v>241</v>
      </c>
      <c r="C19" s="448"/>
      <c r="D19" s="563"/>
      <c r="F19" s="475"/>
      <c r="G19" s="476"/>
      <c r="H19" s="564">
        <f>+K24</f>
        <v>1</v>
      </c>
      <c r="I19" s="527" t="s">
        <v>18</v>
      </c>
      <c r="J19" s="565">
        <f>+I24</f>
        <v>3</v>
      </c>
      <c r="K19" s="564">
        <f>+AM37</f>
        <v>0</v>
      </c>
      <c r="L19" s="527" t="s">
        <v>18</v>
      </c>
      <c r="M19" s="565">
        <f>+AK37</f>
        <v>3</v>
      </c>
      <c r="N19" s="564">
        <f>+AM30</f>
        <v>3</v>
      </c>
      <c r="O19" s="527" t="s">
        <v>18</v>
      </c>
      <c r="P19" s="566">
        <f>+AK30</f>
        <v>1</v>
      </c>
      <c r="Q19" s="535">
        <f>+AM24</f>
        <v>2</v>
      </c>
      <c r="R19" s="527" t="s">
        <v>18</v>
      </c>
      <c r="S19" s="536">
        <f>+AK24</f>
        <v>3</v>
      </c>
      <c r="T19" s="535">
        <f>+K45</f>
        <v>3</v>
      </c>
      <c r="U19" s="527" t="s">
        <v>18</v>
      </c>
      <c r="V19" s="566">
        <f>+I45</f>
        <v>0</v>
      </c>
      <c r="W19" s="536">
        <f>+K36</f>
        <v>3</v>
      </c>
      <c r="X19" s="527" t="s">
        <v>18</v>
      </c>
      <c r="Y19" s="566">
        <f>+I36</f>
        <v>1</v>
      </c>
      <c r="Z19" s="536">
        <f>+K30</f>
        <v>0</v>
      </c>
      <c r="AA19" s="527" t="s">
        <v>18</v>
      </c>
      <c r="AB19" s="566">
        <f>+I30</f>
        <v>3</v>
      </c>
      <c r="AC19" s="567"/>
      <c r="AD19" s="478"/>
      <c r="AE19" s="478"/>
      <c r="AF19" s="537">
        <f>SUM(Z20,W20,T20,Q20,N20,K20,H20)</f>
        <v>3</v>
      </c>
      <c r="AG19" s="538" t="s">
        <v>18</v>
      </c>
      <c r="AH19" s="539">
        <f>SUM(AB20,Y20,V20,S20,P20,M20,J20)</f>
        <v>4</v>
      </c>
      <c r="AI19" s="538">
        <f>SUM(H19,K19,N19,Q19,T19,W19,Z19,AC19)</f>
        <v>12</v>
      </c>
      <c r="AJ19" s="538" t="s">
        <v>18</v>
      </c>
      <c r="AK19" s="538">
        <f>SUM(J19,M19,P19,S19,V19,Y19,AB19,AE19,)</f>
        <v>14</v>
      </c>
      <c r="AL19" s="1076"/>
      <c r="AM19" s="1077"/>
    </row>
    <row r="20" spans="1:39" ht="13.5" customHeight="1" thickBot="1">
      <c r="A20" s="568"/>
      <c r="B20" s="569" t="s">
        <v>112</v>
      </c>
      <c r="C20" s="458"/>
      <c r="D20" s="570"/>
      <c r="E20" s="458"/>
      <c r="F20" s="571"/>
      <c r="G20" s="571"/>
      <c r="H20" s="572">
        <f>IF(H19=3,1,0)</f>
        <v>0</v>
      </c>
      <c r="I20" s="573"/>
      <c r="J20" s="574">
        <f>IF(J19=3,1,0)</f>
        <v>1</v>
      </c>
      <c r="K20" s="575">
        <f>IF(K19=3,1,0)</f>
        <v>0</v>
      </c>
      <c r="L20" s="573"/>
      <c r="M20" s="574">
        <f>IF(M19=3,1,0)</f>
        <v>1</v>
      </c>
      <c r="N20" s="575">
        <f>IF(N19=3,1,0)</f>
        <v>1</v>
      </c>
      <c r="O20" s="573"/>
      <c r="P20" s="574">
        <f>IF(P19=3,1,0)</f>
        <v>0</v>
      </c>
      <c r="Q20" s="575">
        <f>IF(Q19=3,1,0)</f>
        <v>0</v>
      </c>
      <c r="R20" s="573"/>
      <c r="S20" s="574">
        <f>IF(S19=3,1,0)</f>
        <v>1</v>
      </c>
      <c r="T20" s="575">
        <f>IF(T19=3,1,0)</f>
        <v>1</v>
      </c>
      <c r="U20" s="573"/>
      <c r="V20" s="574">
        <f>IF(V19=3,1,0)</f>
        <v>0</v>
      </c>
      <c r="W20" s="575">
        <f>IF(W19=3,1,0)</f>
        <v>1</v>
      </c>
      <c r="X20" s="573"/>
      <c r="Y20" s="574">
        <f>IF(Y19=3,1,0)</f>
        <v>0</v>
      </c>
      <c r="Z20" s="575">
        <f>IF(Z19=3,1,0)</f>
        <v>0</v>
      </c>
      <c r="AA20" s="573"/>
      <c r="AB20" s="575">
        <f>IF(AB19=3,1,0)</f>
        <v>1</v>
      </c>
      <c r="AC20" s="576"/>
      <c r="AD20" s="577"/>
      <c r="AE20" s="577"/>
      <c r="AF20" s="578"/>
      <c r="AG20" s="579"/>
      <c r="AH20" s="580"/>
      <c r="AI20" s="581"/>
      <c r="AJ20" s="579"/>
      <c r="AK20" s="580"/>
      <c r="AL20" s="582"/>
      <c r="AM20" s="583"/>
    </row>
    <row r="21" spans="1:39" ht="16.5" thickBot="1">
      <c r="A21" s="584"/>
      <c r="B21" s="475"/>
      <c r="C21" s="448"/>
      <c r="D21" s="563"/>
      <c r="E21" s="448"/>
      <c r="F21" s="449"/>
      <c r="G21" s="475"/>
      <c r="H21" s="536"/>
      <c r="I21" s="527"/>
      <c r="J21" s="536"/>
      <c r="K21" s="536"/>
      <c r="L21" s="527"/>
      <c r="M21" s="536"/>
      <c r="N21" s="536"/>
      <c r="O21" s="527"/>
      <c r="P21" s="536"/>
      <c r="Q21" s="536"/>
      <c r="R21" s="527"/>
      <c r="S21" s="536"/>
      <c r="T21" s="536"/>
      <c r="U21" s="527"/>
      <c r="V21" s="536"/>
      <c r="W21" s="536"/>
      <c r="X21" s="527"/>
      <c r="Y21" s="536"/>
      <c r="Z21" s="536"/>
      <c r="AA21" s="527"/>
      <c r="AB21" s="536"/>
      <c r="AC21" s="585"/>
      <c r="AD21" s="586"/>
      <c r="AE21" s="586"/>
      <c r="AF21" s="587">
        <f>SUM(AF19,AF17,AF15,AF13,AF11,AF9,AF7,AF5)</f>
        <v>28</v>
      </c>
      <c r="AG21" s="588" t="s">
        <v>18</v>
      </c>
      <c r="AH21" s="588">
        <f>SUM(AH19,AH17,AH15,AH13,AH11,AH9,AH7,AH5)</f>
        <v>28</v>
      </c>
      <c r="AI21" s="589">
        <f>SUM(AI19,AI17,AI15,AI13,AI11,AI9,AI7,AI5)</f>
        <v>109</v>
      </c>
      <c r="AJ21" s="588" t="s">
        <v>18</v>
      </c>
      <c r="AK21" s="590">
        <f>SUM(AK19,AK17,AK15,AK13,AK11,AK9,AK7,AK5)</f>
        <v>109</v>
      </c>
      <c r="AL21" s="591"/>
      <c r="AM21" s="592"/>
    </row>
    <row r="22" spans="1:39" ht="15" customHeight="1" thickBot="1">
      <c r="A22" s="448"/>
      <c r="C22" s="593" t="s">
        <v>178</v>
      </c>
      <c r="I22"/>
      <c r="L22" s="448"/>
      <c r="M22" s="448"/>
      <c r="N22" s="448"/>
      <c r="O22" s="448"/>
      <c r="P22" s="448"/>
      <c r="Q22" s="448"/>
      <c r="R22" s="448"/>
      <c r="S22" s="458"/>
      <c r="T22" s="594" t="s">
        <v>179</v>
      </c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</row>
    <row r="23" spans="1:39" ht="12.75" customHeight="1" thickBot="1">
      <c r="A23" s="595"/>
      <c r="B23" s="596"/>
      <c r="C23" s="596"/>
      <c r="D23" s="597"/>
      <c r="E23" s="598" t="s">
        <v>2</v>
      </c>
      <c r="F23" s="598"/>
      <c r="G23" s="598" t="s">
        <v>2</v>
      </c>
      <c r="H23" s="599"/>
      <c r="I23" s="600" t="s">
        <v>180</v>
      </c>
      <c r="J23" s="601"/>
      <c r="K23" s="602"/>
      <c r="L23" s="451"/>
      <c r="M23" s="448"/>
      <c r="N23" s="448"/>
      <c r="O23" s="448"/>
      <c r="P23" s="448"/>
      <c r="Q23" s="448"/>
      <c r="R23" s="603"/>
      <c r="S23" s="604"/>
      <c r="T23" s="605" t="s">
        <v>2</v>
      </c>
      <c r="U23" s="605"/>
      <c r="V23" s="605"/>
      <c r="W23" s="605"/>
      <c r="X23" s="605"/>
      <c r="Y23" s="605"/>
      <c r="Z23" s="605"/>
      <c r="AA23" s="464"/>
      <c r="AB23" s="605"/>
      <c r="AC23" s="464"/>
      <c r="AD23" s="464"/>
      <c r="AE23" s="605" t="s">
        <v>2</v>
      </c>
      <c r="AF23" s="464"/>
      <c r="AG23" s="464"/>
      <c r="AH23" s="464"/>
      <c r="AI23" s="464"/>
      <c r="AJ23" s="464"/>
      <c r="AK23" s="605" t="s">
        <v>180</v>
      </c>
      <c r="AL23" s="464"/>
      <c r="AM23" s="606"/>
    </row>
    <row r="24" spans="1:39" ht="12.75" customHeight="1">
      <c r="A24" s="607"/>
      <c r="B24" s="608">
        <v>1</v>
      </c>
      <c r="C24" s="609" t="s">
        <v>21</v>
      </c>
      <c r="D24" s="610">
        <v>8</v>
      </c>
      <c r="E24" s="611" t="str">
        <f>+B5</f>
        <v>Beez, Franziska</v>
      </c>
      <c r="F24" s="612" t="s">
        <v>21</v>
      </c>
      <c r="G24" s="611" t="str">
        <f>+B19</f>
        <v>Kaya, Yonca-Rabea</v>
      </c>
      <c r="H24" s="613"/>
      <c r="I24" s="614">
        <v>3</v>
      </c>
      <c r="J24" s="615" t="s">
        <v>18</v>
      </c>
      <c r="K24" s="616">
        <v>1</v>
      </c>
      <c r="L24" s="617"/>
      <c r="M24" s="618"/>
      <c r="N24" s="618"/>
      <c r="S24" s="619"/>
      <c r="T24" s="620">
        <v>4</v>
      </c>
      <c r="U24" s="621" t="s">
        <v>21</v>
      </c>
      <c r="V24" s="622">
        <v>8</v>
      </c>
      <c r="W24" s="623" t="str">
        <f>+B11</f>
        <v>Krysl, Marleen</v>
      </c>
      <c r="X24" s="464"/>
      <c r="Y24" s="623"/>
      <c r="Z24" s="624"/>
      <c r="AA24" s="464"/>
      <c r="AB24" s="625"/>
      <c r="AC24" s="626"/>
      <c r="AD24" s="624" t="s">
        <v>21</v>
      </c>
      <c r="AE24" s="626" t="str">
        <f>+B19</f>
        <v>Kaya, Yonca-Rabea</v>
      </c>
      <c r="AF24" s="625"/>
      <c r="AG24" s="625"/>
      <c r="AH24" s="623"/>
      <c r="AI24" s="623"/>
      <c r="AJ24" s="627"/>
      <c r="AK24" s="628">
        <v>3</v>
      </c>
      <c r="AL24" s="627" t="s">
        <v>18</v>
      </c>
      <c r="AM24" s="629">
        <v>2</v>
      </c>
    </row>
    <row r="25" spans="1:39" ht="12.75" customHeight="1">
      <c r="A25" s="630"/>
      <c r="B25" s="631">
        <v>2</v>
      </c>
      <c r="C25" s="632" t="s">
        <v>21</v>
      </c>
      <c r="D25" s="633">
        <v>7</v>
      </c>
      <c r="E25" s="634" t="str">
        <f>+B7</f>
        <v>Hessenthaler, Kathrin</v>
      </c>
      <c r="F25" s="635" t="s">
        <v>21</v>
      </c>
      <c r="G25" s="634" t="str">
        <f>+B17</f>
        <v>Geigenberger, Lisa</v>
      </c>
      <c r="H25" s="613"/>
      <c r="I25" s="614">
        <v>3</v>
      </c>
      <c r="J25" s="615" t="s">
        <v>18</v>
      </c>
      <c r="K25" s="616">
        <v>0</v>
      </c>
      <c r="L25" s="617"/>
      <c r="M25" s="618"/>
      <c r="N25" s="618"/>
      <c r="S25" s="636"/>
      <c r="T25" s="637">
        <v>3</v>
      </c>
      <c r="U25" s="638" t="s">
        <v>21</v>
      </c>
      <c r="V25" s="639">
        <v>5</v>
      </c>
      <c r="W25" s="640" t="str">
        <f>+B9</f>
        <v>Blumrich, Ellen</v>
      </c>
      <c r="X25" s="490"/>
      <c r="Y25" s="640"/>
      <c r="Z25" s="641"/>
      <c r="AA25" s="490"/>
      <c r="AB25" s="642"/>
      <c r="AC25" s="643"/>
      <c r="AD25" s="638" t="s">
        <v>21</v>
      </c>
      <c r="AE25" s="643" t="str">
        <f>+B13</f>
        <v>Goethner, Vanessa</v>
      </c>
      <c r="AF25" s="642"/>
      <c r="AG25" s="642"/>
      <c r="AH25" s="640"/>
      <c r="AI25" s="640"/>
      <c r="AJ25" s="644"/>
      <c r="AK25" s="645">
        <v>2</v>
      </c>
      <c r="AL25" s="644" t="s">
        <v>18</v>
      </c>
      <c r="AM25" s="646">
        <v>3</v>
      </c>
    </row>
    <row r="26" spans="1:39" ht="12.75" customHeight="1">
      <c r="A26" s="630"/>
      <c r="B26" s="631">
        <v>3</v>
      </c>
      <c r="C26" s="632" t="s">
        <v>21</v>
      </c>
      <c r="D26" s="633">
        <v>6</v>
      </c>
      <c r="E26" s="647" t="str">
        <f>+B9</f>
        <v>Blumrich, Ellen</v>
      </c>
      <c r="F26" s="635" t="s">
        <v>21</v>
      </c>
      <c r="G26" s="647" t="str">
        <f>+B15</f>
        <v>Scholl, Nathalie</v>
      </c>
      <c r="H26" s="613"/>
      <c r="I26" s="648">
        <v>1</v>
      </c>
      <c r="J26" s="649" t="s">
        <v>18</v>
      </c>
      <c r="K26" s="650">
        <v>3</v>
      </c>
      <c r="L26" s="617"/>
      <c r="M26" s="618"/>
      <c r="N26" s="618"/>
      <c r="S26" s="636"/>
      <c r="T26" s="637">
        <v>2</v>
      </c>
      <c r="U26" s="651" t="s">
        <v>21</v>
      </c>
      <c r="V26" s="639">
        <v>6</v>
      </c>
      <c r="W26" s="640" t="str">
        <f>+B7</f>
        <v>Hessenthaler, Kathrin</v>
      </c>
      <c r="X26" s="490"/>
      <c r="Y26" s="640"/>
      <c r="Z26" s="641"/>
      <c r="AA26" s="490"/>
      <c r="AB26" s="642"/>
      <c r="AC26" s="643"/>
      <c r="AD26" s="641" t="s">
        <v>21</v>
      </c>
      <c r="AE26" s="643" t="str">
        <f>+B15</f>
        <v>Scholl, Nathalie</v>
      </c>
      <c r="AF26" s="642"/>
      <c r="AG26" s="642"/>
      <c r="AH26" s="640"/>
      <c r="AI26" s="640"/>
      <c r="AJ26" s="644"/>
      <c r="AK26" s="652">
        <v>3</v>
      </c>
      <c r="AL26" s="644" t="s">
        <v>18</v>
      </c>
      <c r="AM26" s="646">
        <v>1</v>
      </c>
    </row>
    <row r="27" spans="1:39" ht="12.75" customHeight="1" thickBot="1">
      <c r="A27" s="607"/>
      <c r="B27" s="653">
        <v>4</v>
      </c>
      <c r="C27" s="654" t="s">
        <v>21</v>
      </c>
      <c r="D27" s="655">
        <v>5</v>
      </c>
      <c r="E27" s="656" t="str">
        <f>+B11</f>
        <v>Krysl, Marleen</v>
      </c>
      <c r="F27" s="657" t="s">
        <v>21</v>
      </c>
      <c r="G27" s="656" t="str">
        <f>+B13</f>
        <v>Goethner, Vanessa</v>
      </c>
      <c r="H27" s="658"/>
      <c r="I27" s="659">
        <v>3</v>
      </c>
      <c r="J27" s="660" t="s">
        <v>18</v>
      </c>
      <c r="K27" s="661">
        <v>1</v>
      </c>
      <c r="L27" s="617"/>
      <c r="M27" s="618"/>
      <c r="N27" s="618"/>
      <c r="S27" s="662"/>
      <c r="T27" s="663">
        <v>1</v>
      </c>
      <c r="U27" s="664" t="s">
        <v>21</v>
      </c>
      <c r="V27" s="665">
        <v>7</v>
      </c>
      <c r="W27" s="666" t="str">
        <f>+B5</f>
        <v>Beez, Franziska</v>
      </c>
      <c r="X27" s="458"/>
      <c r="Y27" s="666"/>
      <c r="Z27" s="667"/>
      <c r="AA27" s="458"/>
      <c r="AB27" s="666"/>
      <c r="AC27" s="666"/>
      <c r="AD27" s="667" t="s">
        <v>21</v>
      </c>
      <c r="AE27" s="666" t="str">
        <f>+B17</f>
        <v>Geigenberger, Lisa</v>
      </c>
      <c r="AF27" s="666"/>
      <c r="AG27" s="666"/>
      <c r="AH27" s="666"/>
      <c r="AI27" s="666"/>
      <c r="AJ27" s="668"/>
      <c r="AK27" s="669">
        <v>3</v>
      </c>
      <c r="AL27" s="660" t="s">
        <v>18</v>
      </c>
      <c r="AM27" s="670">
        <v>0</v>
      </c>
    </row>
    <row r="28" spans="1:37" ht="12.75" customHeight="1">
      <c r="A28" s="671"/>
      <c r="B28" s="672"/>
      <c r="C28" s="673"/>
      <c r="D28" s="672"/>
      <c r="E28" s="674"/>
      <c r="F28" s="675"/>
      <c r="G28" s="674"/>
      <c r="H28" s="676"/>
      <c r="I28" s="677"/>
      <c r="J28" s="678"/>
      <c r="K28" s="677"/>
      <c r="L28" s="617"/>
      <c r="AK28" s="679"/>
    </row>
    <row r="29" spans="1:39" ht="12.75" customHeight="1" thickBot="1">
      <c r="A29" s="448"/>
      <c r="C29" s="594" t="s">
        <v>181</v>
      </c>
      <c r="L29" s="617"/>
      <c r="S29" s="458"/>
      <c r="T29" s="680" t="s">
        <v>182</v>
      </c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</row>
    <row r="30" spans="1:39" ht="12.75" customHeight="1">
      <c r="A30" s="671"/>
      <c r="B30" s="681">
        <v>7</v>
      </c>
      <c r="C30" s="621" t="s">
        <v>21</v>
      </c>
      <c r="D30" s="622">
        <v>8</v>
      </c>
      <c r="E30" s="623" t="str">
        <f>+B17</f>
        <v>Geigenberger, Lisa</v>
      </c>
      <c r="F30" s="624" t="s">
        <v>21</v>
      </c>
      <c r="G30" s="626" t="str">
        <f>+B19</f>
        <v>Kaya, Yonca-Rabea</v>
      </c>
      <c r="H30" s="599"/>
      <c r="I30" s="628">
        <v>3</v>
      </c>
      <c r="J30" s="627" t="s">
        <v>18</v>
      </c>
      <c r="K30" s="629">
        <v>0</v>
      </c>
      <c r="L30" s="617"/>
      <c r="M30" s="618"/>
      <c r="N30" s="618"/>
      <c r="S30" s="636"/>
      <c r="T30" s="682">
        <v>3</v>
      </c>
      <c r="U30" s="683" t="s">
        <v>21</v>
      </c>
      <c r="V30" s="684">
        <v>8</v>
      </c>
      <c r="W30" s="640" t="str">
        <f>+B9</f>
        <v>Blumrich, Ellen</v>
      </c>
      <c r="X30" s="490"/>
      <c r="Y30" s="640"/>
      <c r="Z30" s="641"/>
      <c r="AA30" s="490"/>
      <c r="AB30" s="642"/>
      <c r="AC30" s="640"/>
      <c r="AD30" s="641" t="s">
        <v>21</v>
      </c>
      <c r="AE30" s="640" t="str">
        <f>+B19</f>
        <v>Kaya, Yonca-Rabea</v>
      </c>
      <c r="AF30" s="642"/>
      <c r="AG30" s="642"/>
      <c r="AH30" s="640"/>
      <c r="AI30" s="640"/>
      <c r="AJ30" s="685"/>
      <c r="AK30" s="686">
        <v>1</v>
      </c>
      <c r="AL30" s="687" t="s">
        <v>18</v>
      </c>
      <c r="AM30" s="688">
        <v>3</v>
      </c>
    </row>
    <row r="31" spans="1:39" ht="12.75" customHeight="1">
      <c r="A31" s="671"/>
      <c r="B31" s="689">
        <v>3</v>
      </c>
      <c r="C31" s="638" t="s">
        <v>21</v>
      </c>
      <c r="D31" s="639">
        <v>4</v>
      </c>
      <c r="E31" s="640" t="str">
        <f>+B9</f>
        <v>Blumrich, Ellen</v>
      </c>
      <c r="F31" s="638" t="s">
        <v>21</v>
      </c>
      <c r="G31" s="643" t="str">
        <f>+B11</f>
        <v>Krysl, Marleen</v>
      </c>
      <c r="H31" s="448"/>
      <c r="I31" s="645">
        <v>1</v>
      </c>
      <c r="J31" s="644" t="s">
        <v>18</v>
      </c>
      <c r="K31" s="646">
        <v>3</v>
      </c>
      <c r="L31" s="617"/>
      <c r="M31" s="618"/>
      <c r="N31" s="618"/>
      <c r="S31" s="636"/>
      <c r="T31" s="690">
        <v>2</v>
      </c>
      <c r="U31" s="651" t="s">
        <v>21</v>
      </c>
      <c r="V31" s="691">
        <v>4</v>
      </c>
      <c r="W31" s="640" t="str">
        <f>+B7</f>
        <v>Hessenthaler, Kathrin</v>
      </c>
      <c r="X31" s="490"/>
      <c r="Y31" s="640"/>
      <c r="Z31" s="641"/>
      <c r="AA31" s="490"/>
      <c r="AB31" s="642"/>
      <c r="AC31" s="640"/>
      <c r="AD31" s="641" t="s">
        <v>21</v>
      </c>
      <c r="AE31" s="640" t="str">
        <f>+B11</f>
        <v>Krysl, Marleen</v>
      </c>
      <c r="AF31" s="642"/>
      <c r="AG31" s="692"/>
      <c r="AH31" s="693"/>
      <c r="AI31" s="693"/>
      <c r="AJ31" s="694"/>
      <c r="AK31" s="652">
        <v>3</v>
      </c>
      <c r="AL31" s="694" t="s">
        <v>18</v>
      </c>
      <c r="AM31" s="695">
        <v>1</v>
      </c>
    </row>
    <row r="32" spans="1:39" ht="12.75" customHeight="1">
      <c r="A32" s="671"/>
      <c r="B32" s="689">
        <v>2</v>
      </c>
      <c r="C32" s="651" t="s">
        <v>21</v>
      </c>
      <c r="D32" s="639">
        <v>5</v>
      </c>
      <c r="E32" s="640" t="str">
        <f>+B7</f>
        <v>Hessenthaler, Kathrin</v>
      </c>
      <c r="F32" s="641" t="s">
        <v>21</v>
      </c>
      <c r="G32" s="643" t="str">
        <f>+B13</f>
        <v>Goethner, Vanessa</v>
      </c>
      <c r="H32" s="448"/>
      <c r="I32" s="652">
        <v>3</v>
      </c>
      <c r="J32" s="644" t="s">
        <v>18</v>
      </c>
      <c r="K32" s="646">
        <v>0</v>
      </c>
      <c r="L32" s="617"/>
      <c r="M32" s="618"/>
      <c r="N32" s="618"/>
      <c r="S32" s="636"/>
      <c r="T32" s="690">
        <v>1</v>
      </c>
      <c r="U32" s="696" t="s">
        <v>21</v>
      </c>
      <c r="V32" s="691">
        <v>5</v>
      </c>
      <c r="W32" s="640" t="str">
        <f>+B5</f>
        <v>Beez, Franziska</v>
      </c>
      <c r="X32" s="490"/>
      <c r="Y32" s="640"/>
      <c r="Z32" s="641"/>
      <c r="AA32" s="490"/>
      <c r="AB32" s="642"/>
      <c r="AC32" s="640"/>
      <c r="AD32" s="638" t="s">
        <v>21</v>
      </c>
      <c r="AE32" s="640" t="str">
        <f>+B13</f>
        <v>Goethner, Vanessa</v>
      </c>
      <c r="AF32" s="642"/>
      <c r="AG32" s="692"/>
      <c r="AH32" s="693"/>
      <c r="AI32" s="693"/>
      <c r="AJ32" s="694"/>
      <c r="AK32" s="652">
        <v>3</v>
      </c>
      <c r="AL32" s="694" t="s">
        <v>18</v>
      </c>
      <c r="AM32" s="695">
        <v>2</v>
      </c>
    </row>
    <row r="33" spans="1:39" ht="12.75" customHeight="1" thickBot="1">
      <c r="A33" s="618"/>
      <c r="B33" s="697">
        <v>1</v>
      </c>
      <c r="C33" s="664" t="s">
        <v>21</v>
      </c>
      <c r="D33" s="665">
        <v>6</v>
      </c>
      <c r="E33" s="666" t="str">
        <f>+B5</f>
        <v>Beez, Franziska</v>
      </c>
      <c r="F33" s="667" t="s">
        <v>21</v>
      </c>
      <c r="G33" s="666" t="str">
        <f>+B15</f>
        <v>Scholl, Nathalie</v>
      </c>
      <c r="H33" s="458"/>
      <c r="I33" s="669">
        <v>2</v>
      </c>
      <c r="J33" s="660" t="s">
        <v>18</v>
      </c>
      <c r="K33" s="670">
        <v>3</v>
      </c>
      <c r="L33" s="617"/>
      <c r="M33" s="618"/>
      <c r="N33" s="618"/>
      <c r="S33" s="698"/>
      <c r="T33" s="699">
        <v>6</v>
      </c>
      <c r="U33" s="664" t="s">
        <v>21</v>
      </c>
      <c r="V33" s="700">
        <v>7</v>
      </c>
      <c r="W33" s="701" t="str">
        <f>+B15</f>
        <v>Scholl, Nathalie</v>
      </c>
      <c r="X33" s="458"/>
      <c r="Y33" s="701"/>
      <c r="Z33" s="667"/>
      <c r="AA33" s="458"/>
      <c r="AB33" s="666"/>
      <c r="AC33" s="701"/>
      <c r="AD33" s="667" t="s">
        <v>21</v>
      </c>
      <c r="AE33" s="701" t="str">
        <f>+B17</f>
        <v>Geigenberger, Lisa</v>
      </c>
      <c r="AF33" s="666"/>
      <c r="AG33" s="666"/>
      <c r="AH33" s="701"/>
      <c r="AI33" s="701"/>
      <c r="AJ33" s="702"/>
      <c r="AK33" s="703">
        <v>3</v>
      </c>
      <c r="AL33" s="702" t="s">
        <v>18</v>
      </c>
      <c r="AM33" s="704">
        <v>0</v>
      </c>
    </row>
    <row r="34" spans="1:37" ht="12.75" customHeight="1">
      <c r="A34" s="618"/>
      <c r="B34" s="705"/>
      <c r="C34" s="706"/>
      <c r="D34" s="705"/>
      <c r="E34" s="707"/>
      <c r="F34" s="706"/>
      <c r="G34" s="707"/>
      <c r="H34" s="676"/>
      <c r="I34" s="677"/>
      <c r="J34" s="678"/>
      <c r="K34" s="677"/>
      <c r="L34" s="617"/>
      <c r="AK34" s="679"/>
    </row>
    <row r="35" spans="1:20" ht="12.75" customHeight="1" thickBot="1">
      <c r="A35" s="448"/>
      <c r="B35" s="663"/>
      <c r="C35" s="680" t="s">
        <v>183</v>
      </c>
      <c r="D35" s="663"/>
      <c r="E35" s="666"/>
      <c r="F35" s="708"/>
      <c r="G35" s="666"/>
      <c r="H35" s="709"/>
      <c r="I35" s="710"/>
      <c r="J35" s="711"/>
      <c r="K35" s="710"/>
      <c r="L35" s="617"/>
      <c r="M35" s="448"/>
      <c r="N35" s="448"/>
      <c r="T35" s="712" t="s">
        <v>184</v>
      </c>
    </row>
    <row r="36" spans="1:39" ht="12.75" customHeight="1">
      <c r="A36" s="713"/>
      <c r="B36" s="714">
        <v>6</v>
      </c>
      <c r="C36" s="715" t="s">
        <v>21</v>
      </c>
      <c r="D36" s="716">
        <v>8</v>
      </c>
      <c r="E36" s="717" t="str">
        <f>+B15</f>
        <v>Scholl, Nathalie</v>
      </c>
      <c r="F36" s="718" t="s">
        <v>21</v>
      </c>
      <c r="G36" s="719" t="str">
        <f>+B19</f>
        <v>Kaya, Yonca-Rabea</v>
      </c>
      <c r="H36" s="720"/>
      <c r="I36" s="721">
        <v>1</v>
      </c>
      <c r="J36" s="722" t="s">
        <v>18</v>
      </c>
      <c r="K36" s="723">
        <v>3</v>
      </c>
      <c r="L36" s="617"/>
      <c r="M36" s="618"/>
      <c r="N36" s="618"/>
      <c r="S36" s="724"/>
      <c r="T36" s="725">
        <v>1</v>
      </c>
      <c r="U36" s="726" t="s">
        <v>21</v>
      </c>
      <c r="V36" s="725">
        <v>3</v>
      </c>
      <c r="W36" s="727" t="str">
        <f>+B5</f>
        <v>Beez, Franziska</v>
      </c>
      <c r="X36" s="464"/>
      <c r="Y36" s="464"/>
      <c r="Z36" s="464"/>
      <c r="AA36" s="464"/>
      <c r="AB36" s="464"/>
      <c r="AC36" s="464"/>
      <c r="AD36" s="728" t="s">
        <v>21</v>
      </c>
      <c r="AE36" s="729" t="str">
        <f>+B9</f>
        <v>Blumrich, Ellen</v>
      </c>
      <c r="AF36" s="464"/>
      <c r="AG36" s="464"/>
      <c r="AH36" s="464"/>
      <c r="AI36" s="464"/>
      <c r="AJ36" s="464"/>
      <c r="AK36" s="730">
        <v>3</v>
      </c>
      <c r="AL36" s="627" t="s">
        <v>18</v>
      </c>
      <c r="AM36" s="731">
        <v>2</v>
      </c>
    </row>
    <row r="37" spans="1:39" ht="12.75" customHeight="1">
      <c r="A37" s="713"/>
      <c r="B37" s="732">
        <v>2</v>
      </c>
      <c r="C37" s="632" t="s">
        <v>21</v>
      </c>
      <c r="D37" s="733">
        <v>3</v>
      </c>
      <c r="E37" s="734" t="str">
        <f>+B7</f>
        <v>Hessenthaler, Kathrin</v>
      </c>
      <c r="F37" s="632" t="s">
        <v>21</v>
      </c>
      <c r="G37" s="735" t="str">
        <f>+B9</f>
        <v>Blumrich, Ellen</v>
      </c>
      <c r="H37" s="736"/>
      <c r="I37" s="737">
        <v>3</v>
      </c>
      <c r="J37" s="694" t="s">
        <v>18</v>
      </c>
      <c r="K37" s="616">
        <v>2</v>
      </c>
      <c r="L37" s="617"/>
      <c r="M37" s="618"/>
      <c r="N37" s="618"/>
      <c r="S37" s="738"/>
      <c r="T37" s="739">
        <v>2</v>
      </c>
      <c r="U37" s="638" t="s">
        <v>21</v>
      </c>
      <c r="V37" s="739">
        <v>8</v>
      </c>
      <c r="W37" s="740" t="str">
        <f>+B7</f>
        <v>Hessenthaler, Kathrin</v>
      </c>
      <c r="X37" s="490"/>
      <c r="Y37" s="490"/>
      <c r="Z37" s="490"/>
      <c r="AA37" s="490"/>
      <c r="AB37" s="490"/>
      <c r="AC37" s="490"/>
      <c r="AD37" s="638" t="s">
        <v>21</v>
      </c>
      <c r="AE37" s="741" t="str">
        <f>+B19</f>
        <v>Kaya, Yonca-Rabea</v>
      </c>
      <c r="AF37" s="490"/>
      <c r="AG37" s="490"/>
      <c r="AH37" s="490"/>
      <c r="AI37" s="490"/>
      <c r="AJ37" s="490"/>
      <c r="AK37" s="742">
        <v>3</v>
      </c>
      <c r="AL37" s="687" t="s">
        <v>18</v>
      </c>
      <c r="AM37" s="743">
        <v>0</v>
      </c>
    </row>
    <row r="38" spans="1:39" ht="12.75" customHeight="1">
      <c r="A38" s="744"/>
      <c r="B38" s="745">
        <v>1</v>
      </c>
      <c r="C38" s="746" t="s">
        <v>21</v>
      </c>
      <c r="D38" s="747">
        <v>4</v>
      </c>
      <c r="E38" s="748" t="str">
        <f>+B5</f>
        <v>Beez, Franziska</v>
      </c>
      <c r="F38" s="749" t="s">
        <v>21</v>
      </c>
      <c r="G38" s="634" t="str">
        <f>+B11</f>
        <v>Krysl, Marleen</v>
      </c>
      <c r="H38" s="750"/>
      <c r="I38" s="751">
        <v>3</v>
      </c>
      <c r="J38" s="615" t="s">
        <v>18</v>
      </c>
      <c r="K38" s="695">
        <v>1</v>
      </c>
      <c r="L38" s="617"/>
      <c r="M38" s="618"/>
      <c r="N38" s="618"/>
      <c r="S38" s="738"/>
      <c r="T38" s="752">
        <v>4</v>
      </c>
      <c r="U38" s="746" t="s">
        <v>21</v>
      </c>
      <c r="V38" s="752">
        <v>7</v>
      </c>
      <c r="W38" s="753" t="str">
        <f>+B11</f>
        <v>Krysl, Marleen</v>
      </c>
      <c r="X38" s="490"/>
      <c r="Y38" s="490"/>
      <c r="Z38" s="490"/>
      <c r="AA38" s="490"/>
      <c r="AB38" s="490"/>
      <c r="AC38" s="490"/>
      <c r="AD38" s="746" t="s">
        <v>21</v>
      </c>
      <c r="AE38" s="741" t="str">
        <f>+B17</f>
        <v>Geigenberger, Lisa</v>
      </c>
      <c r="AF38" s="490"/>
      <c r="AG38" s="490"/>
      <c r="AH38" s="490"/>
      <c r="AI38" s="490"/>
      <c r="AJ38" s="490"/>
      <c r="AK38" s="742">
        <v>3</v>
      </c>
      <c r="AL38" s="687" t="s">
        <v>18</v>
      </c>
      <c r="AM38" s="743">
        <v>1</v>
      </c>
    </row>
    <row r="39" spans="1:39" ht="12.75" customHeight="1" thickBot="1">
      <c r="A39" s="744"/>
      <c r="B39" s="754">
        <v>5</v>
      </c>
      <c r="C39" s="708" t="s">
        <v>21</v>
      </c>
      <c r="D39" s="665">
        <v>7</v>
      </c>
      <c r="E39" s="656" t="str">
        <f>+B13</f>
        <v>Goethner, Vanessa</v>
      </c>
      <c r="F39" s="755" t="s">
        <v>21</v>
      </c>
      <c r="G39" s="656" t="str">
        <f>+B17</f>
        <v>Geigenberger, Lisa</v>
      </c>
      <c r="H39" s="458"/>
      <c r="I39" s="756">
        <v>3</v>
      </c>
      <c r="J39" s="702" t="s">
        <v>18</v>
      </c>
      <c r="K39" s="704">
        <v>0</v>
      </c>
      <c r="L39" s="618"/>
      <c r="M39" s="618"/>
      <c r="N39" s="618"/>
      <c r="S39" s="757"/>
      <c r="T39" s="663">
        <v>5</v>
      </c>
      <c r="U39" s="708" t="s">
        <v>21</v>
      </c>
      <c r="V39" s="663">
        <v>6</v>
      </c>
      <c r="W39" s="758" t="str">
        <f>+B13</f>
        <v>Goethner, Vanessa</v>
      </c>
      <c r="X39" s="458"/>
      <c r="Y39" s="458"/>
      <c r="Z39" s="458"/>
      <c r="AA39" s="458"/>
      <c r="AB39" s="458"/>
      <c r="AC39" s="458"/>
      <c r="AD39" s="708" t="s">
        <v>21</v>
      </c>
      <c r="AE39" s="759" t="str">
        <f>+B15</f>
        <v>Scholl, Nathalie</v>
      </c>
      <c r="AF39" s="458"/>
      <c r="AG39" s="458"/>
      <c r="AH39" s="458"/>
      <c r="AI39" s="458"/>
      <c r="AJ39" s="458"/>
      <c r="AK39" s="760">
        <v>2</v>
      </c>
      <c r="AL39" s="711" t="s">
        <v>18</v>
      </c>
      <c r="AM39" s="761">
        <v>3</v>
      </c>
    </row>
    <row r="40" spans="1:39" ht="12.75" customHeight="1">
      <c r="A40" s="618"/>
      <c r="B40" s="705"/>
      <c r="C40" s="706"/>
      <c r="D40" s="705"/>
      <c r="E40" s="707"/>
      <c r="F40" s="706"/>
      <c r="G40" s="707"/>
      <c r="H40" s="676"/>
      <c r="I40" s="677"/>
      <c r="J40" s="678"/>
      <c r="K40" s="677"/>
      <c r="L40" s="618"/>
      <c r="AM40" s="762"/>
    </row>
    <row r="41" spans="1:37" ht="12.75" customHeight="1" thickBot="1">
      <c r="A41" s="448"/>
      <c r="B41" s="653"/>
      <c r="C41" s="763" t="s">
        <v>185</v>
      </c>
      <c r="D41" s="653"/>
      <c r="E41" s="701"/>
      <c r="F41" s="657"/>
      <c r="G41" s="701"/>
      <c r="H41" s="709"/>
      <c r="I41" s="710"/>
      <c r="J41" s="711"/>
      <c r="K41" s="710"/>
      <c r="L41" s="61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679"/>
    </row>
    <row r="42" spans="1:36" ht="12.75" customHeight="1">
      <c r="A42" s="713"/>
      <c r="B42" s="764">
        <v>1</v>
      </c>
      <c r="C42" s="765" t="s">
        <v>21</v>
      </c>
      <c r="D42" s="766">
        <v>2</v>
      </c>
      <c r="E42" s="767" t="str">
        <f>+B5</f>
        <v>Beez, Franziska</v>
      </c>
      <c r="F42" s="768" t="s">
        <v>21</v>
      </c>
      <c r="G42" s="767" t="str">
        <f>+B7</f>
        <v>Hessenthaler, Kathrin</v>
      </c>
      <c r="H42" s="769"/>
      <c r="I42" s="770">
        <v>0</v>
      </c>
      <c r="J42" s="687" t="s">
        <v>18</v>
      </c>
      <c r="K42" s="743">
        <v>3</v>
      </c>
      <c r="L42" s="771"/>
      <c r="S42" s="772"/>
      <c r="T42" s="448"/>
      <c r="U42" s="448"/>
      <c r="V42" s="448"/>
      <c r="W42" s="448"/>
      <c r="X42" s="448"/>
      <c r="Y42" s="772"/>
      <c r="Z42" s="773"/>
      <c r="AA42" s="448"/>
      <c r="AB42" s="774"/>
      <c r="AC42" s="775"/>
      <c r="AD42" s="448"/>
      <c r="AE42" s="448"/>
      <c r="AF42" s="774"/>
      <c r="AG42" s="774"/>
      <c r="AH42" s="772"/>
      <c r="AI42" s="772"/>
      <c r="AJ42" s="722"/>
    </row>
    <row r="43" spans="1:36" ht="12.75" customHeight="1">
      <c r="A43" s="713"/>
      <c r="B43" s="608">
        <v>3</v>
      </c>
      <c r="C43" s="632" t="s">
        <v>21</v>
      </c>
      <c r="D43" s="610">
        <v>7</v>
      </c>
      <c r="E43" s="611" t="str">
        <f>+B9</f>
        <v>Blumrich, Ellen</v>
      </c>
      <c r="F43" s="635" t="s">
        <v>21</v>
      </c>
      <c r="G43" s="611" t="str">
        <f>+B17</f>
        <v>Geigenberger, Lisa</v>
      </c>
      <c r="H43" s="613"/>
      <c r="I43" s="614">
        <v>0</v>
      </c>
      <c r="J43" s="615" t="s">
        <v>18</v>
      </c>
      <c r="K43" s="616">
        <v>3</v>
      </c>
      <c r="L43" s="771"/>
      <c r="S43" s="772"/>
      <c r="T43" s="448"/>
      <c r="U43" s="448"/>
      <c r="V43" s="448"/>
      <c r="W43" s="448"/>
      <c r="X43" s="448"/>
      <c r="Y43" s="772"/>
      <c r="Z43" s="773"/>
      <c r="AA43" s="448"/>
      <c r="AB43" s="774"/>
      <c r="AC43" s="775"/>
      <c r="AD43" s="448"/>
      <c r="AE43" s="448"/>
      <c r="AF43" s="774"/>
      <c r="AG43" s="774"/>
      <c r="AH43" s="772"/>
      <c r="AI43" s="772"/>
      <c r="AJ43" s="722"/>
    </row>
    <row r="44" spans="1:36" ht="12.75" customHeight="1">
      <c r="A44" s="776"/>
      <c r="B44" s="608">
        <v>4</v>
      </c>
      <c r="C44" s="632" t="s">
        <v>21</v>
      </c>
      <c r="D44" s="610">
        <v>6</v>
      </c>
      <c r="E44" s="634" t="str">
        <f>+B11</f>
        <v>Krysl, Marleen</v>
      </c>
      <c r="F44" s="635" t="s">
        <v>21</v>
      </c>
      <c r="G44" s="634" t="str">
        <f>+B15</f>
        <v>Scholl, Nathalie</v>
      </c>
      <c r="H44" s="613"/>
      <c r="I44" s="614">
        <v>3</v>
      </c>
      <c r="J44" s="615" t="s">
        <v>18</v>
      </c>
      <c r="K44" s="616">
        <v>1</v>
      </c>
      <c r="L44" s="762"/>
      <c r="S44" s="772"/>
      <c r="T44" s="448"/>
      <c r="U44" s="448"/>
      <c r="V44" s="448"/>
      <c r="W44" s="448"/>
      <c r="X44" s="448"/>
      <c r="Y44" s="772"/>
      <c r="Z44" s="773"/>
      <c r="AA44" s="448"/>
      <c r="AB44" s="774"/>
      <c r="AC44" s="775"/>
      <c r="AD44" s="448"/>
      <c r="AE44" s="448"/>
      <c r="AF44" s="774"/>
      <c r="AG44" s="774"/>
      <c r="AH44" s="772"/>
      <c r="AI44" s="772"/>
      <c r="AJ44" s="722"/>
    </row>
    <row r="45" spans="1:36" ht="12.75" customHeight="1" thickBot="1">
      <c r="A45" s="776"/>
      <c r="B45" s="754">
        <v>5</v>
      </c>
      <c r="C45" s="708" t="s">
        <v>21</v>
      </c>
      <c r="D45" s="663">
        <v>8</v>
      </c>
      <c r="E45" s="758" t="str">
        <f>+B13</f>
        <v>Goethner, Vanessa</v>
      </c>
      <c r="F45" s="708" t="s">
        <v>21</v>
      </c>
      <c r="G45" s="759" t="str">
        <f>+B19</f>
        <v>Kaya, Yonca-Rabea</v>
      </c>
      <c r="H45" s="777"/>
      <c r="I45" s="760">
        <v>0</v>
      </c>
      <c r="J45" s="711" t="s">
        <v>18</v>
      </c>
      <c r="K45" s="761">
        <v>3</v>
      </c>
      <c r="L45" s="762"/>
      <c r="S45" s="774"/>
      <c r="T45" s="448"/>
      <c r="U45" s="448"/>
      <c r="V45" s="448"/>
      <c r="W45" s="448"/>
      <c r="X45" s="448"/>
      <c r="Y45" s="774"/>
      <c r="Z45" s="773"/>
      <c r="AA45" s="448"/>
      <c r="AB45" s="774"/>
      <c r="AC45" s="774"/>
      <c r="AD45" s="448"/>
      <c r="AE45" s="448"/>
      <c r="AF45" s="774"/>
      <c r="AG45" s="774"/>
      <c r="AH45" s="774"/>
      <c r="AI45" s="774"/>
      <c r="AJ45" s="722"/>
    </row>
    <row r="46" spans="9:13" ht="6.75" customHeight="1">
      <c r="I46"/>
      <c r="M46" s="778"/>
    </row>
    <row r="47" spans="2:29" ht="16.5" thickBot="1">
      <c r="B47" s="779" t="s">
        <v>87</v>
      </c>
      <c r="C47" s="458"/>
      <c r="D47" s="458"/>
      <c r="E47" s="458"/>
      <c r="F47" s="458"/>
      <c r="G47" s="458"/>
      <c r="I47"/>
      <c r="Z47" s="458"/>
      <c r="AA47" s="458"/>
      <c r="AB47" s="458"/>
      <c r="AC47" s="458"/>
    </row>
    <row r="48" spans="2:31" ht="16.5" thickBot="1">
      <c r="B48" s="780" t="s">
        <v>2</v>
      </c>
      <c r="C48" s="781"/>
      <c r="D48" s="781"/>
      <c r="E48" s="781"/>
      <c r="F48" s="782"/>
      <c r="G48" s="783" t="s">
        <v>98</v>
      </c>
      <c r="H48" s="784"/>
      <c r="I48" s="784"/>
      <c r="J48" s="784"/>
      <c r="K48" s="784"/>
      <c r="L48" s="781"/>
      <c r="M48" s="781"/>
      <c r="N48" s="781"/>
      <c r="O48" s="781"/>
      <c r="P48" s="785"/>
      <c r="Q48" s="781"/>
      <c r="R48" s="781"/>
      <c r="S48" s="782"/>
      <c r="T48" s="1059" t="s">
        <v>15</v>
      </c>
      <c r="U48" s="1060"/>
      <c r="V48" s="1061"/>
      <c r="W48" s="1062" t="s">
        <v>16</v>
      </c>
      <c r="X48" s="1060"/>
      <c r="Y48" s="1060"/>
      <c r="Z48" s="781"/>
      <c r="AA48" s="781"/>
      <c r="AB48" s="782"/>
      <c r="AC48" s="1069" t="s">
        <v>17</v>
      </c>
      <c r="AD48" s="1070"/>
      <c r="AE48" s="1071"/>
    </row>
    <row r="49" spans="2:31" ht="15.75">
      <c r="B49" s="786" t="str">
        <f>$B$7</f>
        <v>Hessenthaler, Kathrin</v>
      </c>
      <c r="C49" s="448"/>
      <c r="D49" s="448"/>
      <c r="E49" s="448"/>
      <c r="F49" s="603"/>
      <c r="G49" s="232" t="str">
        <f>$B$8</f>
        <v>SV Neckarsulm</v>
      </c>
      <c r="H49" s="787"/>
      <c r="I49" s="787"/>
      <c r="J49" s="787"/>
      <c r="K49" s="787"/>
      <c r="L49" s="448"/>
      <c r="N49" s="448"/>
      <c r="O49" s="448"/>
      <c r="P49" s="788">
        <f aca="true" t="shared" si="0" ref="P49:P56">SUM(W49-Z49)</f>
        <v>17</v>
      </c>
      <c r="Q49" s="789"/>
      <c r="R49" s="789"/>
      <c r="S49" s="790"/>
      <c r="T49" s="791">
        <f>$AF$7</f>
        <v>7</v>
      </c>
      <c r="U49" s="792" t="s">
        <v>18</v>
      </c>
      <c r="V49" s="792">
        <f>$AH$7</f>
        <v>0</v>
      </c>
      <c r="W49" s="793">
        <f>$AI$7</f>
        <v>21</v>
      </c>
      <c r="X49" s="794"/>
      <c r="Y49" s="792" t="s">
        <v>18</v>
      </c>
      <c r="Z49" s="795">
        <f>$AK$7</f>
        <v>4</v>
      </c>
      <c r="AA49" s="794"/>
      <c r="AB49" s="603"/>
      <c r="AC49" s="1072">
        <v>1</v>
      </c>
      <c r="AD49" s="1073"/>
      <c r="AE49" s="796"/>
    </row>
    <row r="50" spans="2:31" ht="15.75">
      <c r="B50" s="797" t="str">
        <f>$B$5</f>
        <v>Beez, Franziska</v>
      </c>
      <c r="C50" s="448"/>
      <c r="D50" s="448"/>
      <c r="E50" s="448"/>
      <c r="F50" s="603"/>
      <c r="G50" s="232" t="str">
        <f>$B$6</f>
        <v>TSG Heilbronn</v>
      </c>
      <c r="H50" s="787"/>
      <c r="I50" s="787"/>
      <c r="J50" s="787"/>
      <c r="K50" s="787"/>
      <c r="L50" s="448"/>
      <c r="M50" s="448"/>
      <c r="N50" s="448"/>
      <c r="O50" s="448"/>
      <c r="P50" s="788">
        <f t="shared" si="0"/>
        <v>5</v>
      </c>
      <c r="Q50" s="789"/>
      <c r="R50" s="789"/>
      <c r="S50" s="790"/>
      <c r="T50" s="791">
        <f>$AF$5</f>
        <v>5</v>
      </c>
      <c r="U50" s="792" t="s">
        <v>18</v>
      </c>
      <c r="V50" s="792">
        <f>$AH$5</f>
        <v>2</v>
      </c>
      <c r="W50" s="793">
        <f>$AI$5</f>
        <v>17</v>
      </c>
      <c r="X50" s="794"/>
      <c r="Y50" s="792" t="s">
        <v>18</v>
      </c>
      <c r="Z50" s="795">
        <f>$AK$5</f>
        <v>12</v>
      </c>
      <c r="AA50" s="794"/>
      <c r="AB50" s="603"/>
      <c r="AC50" s="1074">
        <v>2</v>
      </c>
      <c r="AD50" s="1075"/>
      <c r="AE50" s="603"/>
    </row>
    <row r="51" spans="2:31" ht="15.75">
      <c r="B51" s="797" t="str">
        <f>$B$11</f>
        <v>Krysl, Marleen</v>
      </c>
      <c r="C51" s="448"/>
      <c r="D51" s="448"/>
      <c r="E51" s="448"/>
      <c r="F51" s="603"/>
      <c r="G51" s="232" t="str">
        <f>$B$12</f>
        <v>TGV E. Beilstein</v>
      </c>
      <c r="H51" s="787"/>
      <c r="I51" s="787"/>
      <c r="J51" s="787"/>
      <c r="K51" s="787"/>
      <c r="L51" s="448"/>
      <c r="M51" s="448"/>
      <c r="N51" s="448"/>
      <c r="O51" s="448"/>
      <c r="P51" s="788">
        <f t="shared" si="0"/>
        <v>5</v>
      </c>
      <c r="Q51" s="789"/>
      <c r="R51" s="789"/>
      <c r="S51" s="790"/>
      <c r="T51" s="791">
        <f>$AF$11</f>
        <v>5</v>
      </c>
      <c r="U51" s="792" t="s">
        <v>18</v>
      </c>
      <c r="V51" s="792">
        <f>$AH$11</f>
        <v>2</v>
      </c>
      <c r="W51" s="793">
        <f>$AI$11</f>
        <v>17</v>
      </c>
      <c r="X51" s="794"/>
      <c r="Y51" s="792" t="s">
        <v>18</v>
      </c>
      <c r="Z51" s="795">
        <f>$AK$11</f>
        <v>12</v>
      </c>
      <c r="AA51" s="794"/>
      <c r="AB51" s="603"/>
      <c r="AC51" s="1074">
        <v>3</v>
      </c>
      <c r="AD51" s="1075"/>
      <c r="AE51" s="603"/>
    </row>
    <row r="52" spans="2:31" ht="15.75">
      <c r="B52" s="797" t="str">
        <f>$B$15</f>
        <v>Scholl, Nathalie</v>
      </c>
      <c r="C52" s="448"/>
      <c r="D52" s="448"/>
      <c r="E52" s="448"/>
      <c r="F52" s="603"/>
      <c r="G52" s="232" t="str">
        <f>$B$16</f>
        <v>TSV Untereisesheim</v>
      </c>
      <c r="H52" s="787"/>
      <c r="I52" s="787"/>
      <c r="J52" s="787"/>
      <c r="K52" s="787"/>
      <c r="L52" s="448"/>
      <c r="M52" s="448"/>
      <c r="N52" s="448"/>
      <c r="O52" s="448"/>
      <c r="P52" s="788">
        <f t="shared" si="0"/>
        <v>1</v>
      </c>
      <c r="Q52" s="789"/>
      <c r="R52" s="789"/>
      <c r="S52" s="790"/>
      <c r="T52" s="791">
        <f>$AF$15</f>
        <v>4</v>
      </c>
      <c r="U52" s="792" t="s">
        <v>18</v>
      </c>
      <c r="V52" s="792">
        <f>$AH$15</f>
        <v>3</v>
      </c>
      <c r="W52" s="793">
        <f>$AI$15</f>
        <v>15</v>
      </c>
      <c r="X52" s="794"/>
      <c r="Y52" s="792" t="s">
        <v>18</v>
      </c>
      <c r="Z52" s="795">
        <f>$AK$15</f>
        <v>14</v>
      </c>
      <c r="AA52" s="794"/>
      <c r="AB52" s="603"/>
      <c r="AC52" s="1074">
        <v>4</v>
      </c>
      <c r="AD52" s="1075"/>
      <c r="AE52" s="603"/>
    </row>
    <row r="53" spans="2:31" ht="15.75">
      <c r="B53" s="797" t="str">
        <f>$B$19</f>
        <v>Kaya, Yonca-Rabea</v>
      </c>
      <c r="C53" s="448"/>
      <c r="D53" s="448"/>
      <c r="E53" s="448"/>
      <c r="F53" s="603"/>
      <c r="G53" s="232" t="str">
        <f>$B$20</f>
        <v>TSG Heilbronn</v>
      </c>
      <c r="H53" s="448"/>
      <c r="J53" s="448"/>
      <c r="K53" s="448"/>
      <c r="L53" s="448"/>
      <c r="M53" s="448"/>
      <c r="N53" s="448"/>
      <c r="O53" s="448"/>
      <c r="P53" s="788">
        <f t="shared" si="0"/>
        <v>-2</v>
      </c>
      <c r="Q53" s="789"/>
      <c r="R53" s="789"/>
      <c r="S53" s="790"/>
      <c r="T53" s="791">
        <f>$AF$19</f>
        <v>3</v>
      </c>
      <c r="U53" s="792" t="s">
        <v>18</v>
      </c>
      <c r="V53" s="792">
        <f>$AH$19</f>
        <v>4</v>
      </c>
      <c r="W53" s="793">
        <f>$AI$19</f>
        <v>12</v>
      </c>
      <c r="X53" s="794"/>
      <c r="Y53" s="792" t="s">
        <v>18</v>
      </c>
      <c r="Z53" s="795">
        <f>$AK$19</f>
        <v>14</v>
      </c>
      <c r="AA53" s="794"/>
      <c r="AB53" s="603"/>
      <c r="AC53" s="1074">
        <v>5</v>
      </c>
      <c r="AD53" s="1075"/>
      <c r="AE53" s="603"/>
    </row>
    <row r="54" spans="2:31" ht="15.75">
      <c r="B54" s="797" t="str">
        <f>$B$13</f>
        <v>Goethner, Vanessa</v>
      </c>
      <c r="C54" s="448"/>
      <c r="D54" s="448"/>
      <c r="E54" s="448"/>
      <c r="F54" s="603"/>
      <c r="G54" s="232" t="str">
        <f>$B$14</f>
        <v>TGV E. Beilstein</v>
      </c>
      <c r="H54" s="787"/>
      <c r="I54" s="787"/>
      <c r="J54" s="787"/>
      <c r="K54" s="787"/>
      <c r="L54" s="448"/>
      <c r="M54" s="448"/>
      <c r="N54" s="448"/>
      <c r="O54" s="448"/>
      <c r="P54" s="788">
        <f t="shared" si="0"/>
        <v>-6</v>
      </c>
      <c r="Q54" s="789"/>
      <c r="R54" s="789"/>
      <c r="S54" s="790"/>
      <c r="T54" s="791">
        <f>$AF$13</f>
        <v>2</v>
      </c>
      <c r="U54" s="792" t="s">
        <v>18</v>
      </c>
      <c r="V54" s="792">
        <f>$AH$13</f>
        <v>5</v>
      </c>
      <c r="W54" s="793">
        <f>$AI$13</f>
        <v>11</v>
      </c>
      <c r="X54" s="794"/>
      <c r="Y54" s="792" t="s">
        <v>18</v>
      </c>
      <c r="Z54" s="795">
        <f>$AK$13</f>
        <v>17</v>
      </c>
      <c r="AA54" s="794"/>
      <c r="AB54" s="603"/>
      <c r="AC54" s="1074">
        <v>6</v>
      </c>
      <c r="AD54" s="1075"/>
      <c r="AE54" s="603"/>
    </row>
    <row r="55" spans="2:31" ht="15.75">
      <c r="B55" s="797" t="str">
        <f>$B$17</f>
        <v>Geigenberger, Lisa</v>
      </c>
      <c r="C55" s="448"/>
      <c r="D55" s="448"/>
      <c r="E55" s="448"/>
      <c r="F55" s="603"/>
      <c r="G55" s="1027" t="str">
        <f>$B$18</f>
        <v>TSG Heilbronn</v>
      </c>
      <c r="H55" s="787"/>
      <c r="I55" s="787"/>
      <c r="J55" s="787"/>
      <c r="K55" s="787"/>
      <c r="L55" s="448"/>
      <c r="M55" s="448"/>
      <c r="N55" s="448"/>
      <c r="O55" s="448"/>
      <c r="P55" s="788">
        <f t="shared" si="0"/>
        <v>-8</v>
      </c>
      <c r="Q55" s="789"/>
      <c r="R55" s="789"/>
      <c r="S55" s="790"/>
      <c r="T55" s="791">
        <f>$AF$17</f>
        <v>2</v>
      </c>
      <c r="U55" s="792" t="s">
        <v>18</v>
      </c>
      <c r="V55" s="792">
        <f>$AH$17</f>
        <v>5</v>
      </c>
      <c r="W55" s="793">
        <f>$AI$17</f>
        <v>7</v>
      </c>
      <c r="X55" s="789"/>
      <c r="Y55" s="792" t="s">
        <v>18</v>
      </c>
      <c r="Z55" s="795">
        <f>$AK$17</f>
        <v>15</v>
      </c>
      <c r="AA55" s="789"/>
      <c r="AB55" s="603"/>
      <c r="AC55" s="1074">
        <v>7</v>
      </c>
      <c r="AD55" s="1075"/>
      <c r="AE55" s="603"/>
    </row>
    <row r="56" spans="2:31" ht="16.5" thickBot="1">
      <c r="B56" s="798" t="str">
        <f>$B$9</f>
        <v>Blumrich, Ellen</v>
      </c>
      <c r="C56" s="458"/>
      <c r="D56" s="458"/>
      <c r="E56" s="458"/>
      <c r="F56" s="799"/>
      <c r="G56" s="800" t="str">
        <f>$B$10</f>
        <v>Spfr Neckarsulm</v>
      </c>
      <c r="H56" s="801"/>
      <c r="I56" s="801"/>
      <c r="J56" s="801"/>
      <c r="K56" s="801"/>
      <c r="L56" s="458"/>
      <c r="M56" s="458"/>
      <c r="N56" s="458"/>
      <c r="O56" s="458"/>
      <c r="P56" s="802">
        <f t="shared" si="0"/>
        <v>-12</v>
      </c>
      <c r="Q56" s="803"/>
      <c r="R56" s="803"/>
      <c r="S56" s="804"/>
      <c r="T56" s="805">
        <f>$AF$9</f>
        <v>0</v>
      </c>
      <c r="U56" s="806" t="s">
        <v>18</v>
      </c>
      <c r="V56" s="806">
        <f>$AH$9</f>
        <v>7</v>
      </c>
      <c r="W56" s="807">
        <f>$AI$9</f>
        <v>9</v>
      </c>
      <c r="X56" s="803"/>
      <c r="Y56" s="806" t="s">
        <v>18</v>
      </c>
      <c r="Z56" s="808">
        <f>$AK$9</f>
        <v>21</v>
      </c>
      <c r="AA56" s="803"/>
      <c r="AB56" s="799"/>
      <c r="AC56" s="1080">
        <v>8</v>
      </c>
      <c r="AD56" s="1081"/>
      <c r="AE56" s="799"/>
    </row>
    <row r="57" spans="9:28" ht="13.5" thickBot="1">
      <c r="I57"/>
      <c r="T57" s="780">
        <f>SUM(T49:T56)</f>
        <v>28</v>
      </c>
      <c r="U57" s="809" t="s">
        <v>18</v>
      </c>
      <c r="V57" s="783">
        <f>SUM(V49:V56)</f>
        <v>28</v>
      </c>
      <c r="W57" s="810">
        <f>SUM(W49:W56)</f>
        <v>109</v>
      </c>
      <c r="X57" s="811"/>
      <c r="Y57" s="809" t="s">
        <v>18</v>
      </c>
      <c r="Z57" s="812">
        <f>SUM(Z49:Z56)</f>
        <v>109</v>
      </c>
      <c r="AA57" s="811"/>
      <c r="AB57" s="782"/>
    </row>
  </sheetData>
  <sheetProtection password="C65E"/>
  <mergeCells count="22">
    <mergeCell ref="AL17:AM17"/>
    <mergeCell ref="AL19:AM19"/>
    <mergeCell ref="AC55:AD55"/>
    <mergeCell ref="AC56:AD56"/>
    <mergeCell ref="AC50:AD50"/>
    <mergeCell ref="AC51:AD51"/>
    <mergeCell ref="AC52:AD52"/>
    <mergeCell ref="AC53:AD53"/>
    <mergeCell ref="AL4:AM4"/>
    <mergeCell ref="AC48:AE48"/>
    <mergeCell ref="AC49:AD49"/>
    <mergeCell ref="AC54:AD54"/>
    <mergeCell ref="AL5:AM5"/>
    <mergeCell ref="AL7:AM7"/>
    <mergeCell ref="AL9:AM9"/>
    <mergeCell ref="AL11:AM11"/>
    <mergeCell ref="AL13:AM13"/>
    <mergeCell ref="AL15:AM15"/>
    <mergeCell ref="T48:V48"/>
    <mergeCell ref="W48:Y48"/>
    <mergeCell ref="AF4:AH4"/>
    <mergeCell ref="AI4:AK4"/>
  </mergeCells>
  <printOptions/>
  <pageMargins left="0.1968503937007874" right="0.1968503937007874" top="0.3937007874015748" bottom="0.3937007874015748" header="0.5118110236220472" footer="0.5118110236220472"/>
  <pageSetup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57"/>
  <sheetViews>
    <sheetView workbookViewId="0" topLeftCell="A10">
      <selection activeCell="Z44" sqref="Z44"/>
    </sheetView>
  </sheetViews>
  <sheetFormatPr defaultColWidth="11.421875" defaultRowHeight="12.75"/>
  <cols>
    <col min="1" max="1" width="3.7109375" style="0" customWidth="1"/>
    <col min="2" max="4" width="1.8515625" style="0" customWidth="1"/>
    <col min="5" max="5" width="10.421875" style="0" customWidth="1"/>
    <col min="6" max="6" width="1.7109375" style="0" customWidth="1"/>
    <col min="7" max="7" width="10.7109375" style="0" customWidth="1"/>
    <col min="8" max="8" width="2.00390625" style="0" customWidth="1"/>
    <col min="9" max="9" width="1.8515625" style="448" customWidth="1"/>
    <col min="10" max="10" width="2.00390625" style="0" customWidth="1"/>
    <col min="11" max="13" width="1.8515625" style="0" customWidth="1"/>
    <col min="14" max="14" width="2.00390625" style="0" customWidth="1"/>
    <col min="15" max="15" width="1.8515625" style="0" customWidth="1"/>
    <col min="16" max="17" width="2.00390625" style="0" customWidth="1"/>
    <col min="18" max="18" width="1.8515625" style="0" customWidth="1"/>
    <col min="19" max="20" width="2.00390625" style="0" customWidth="1"/>
    <col min="21" max="21" width="1.8515625" style="0" customWidth="1"/>
    <col min="22" max="23" width="2.00390625" style="0" customWidth="1"/>
    <col min="24" max="24" width="1.8515625" style="0" customWidth="1"/>
    <col min="25" max="26" width="2.00390625" style="0" customWidth="1"/>
    <col min="27" max="27" width="1.8515625" style="0" customWidth="1"/>
    <col min="28" max="29" width="2.00390625" style="0" customWidth="1"/>
    <col min="30" max="31" width="1.8515625" style="0" customWidth="1"/>
    <col min="32" max="32" width="3.28125" style="0" customWidth="1"/>
    <col min="33" max="33" width="1.8515625" style="0" customWidth="1"/>
    <col min="34" max="34" width="3.00390625" style="0" customWidth="1"/>
    <col min="35" max="35" width="3.28125" style="0" customWidth="1"/>
    <col min="36" max="36" width="1.8515625" style="0" customWidth="1"/>
    <col min="37" max="37" width="3.28125" style="0" customWidth="1"/>
    <col min="38" max="39" width="2.57421875" style="0" customWidth="1"/>
    <col min="40" max="40" width="0.2890625" style="0" hidden="1" customWidth="1"/>
    <col min="41" max="41" width="10.7109375" style="0" customWidth="1"/>
  </cols>
  <sheetData>
    <row r="1" spans="1:40" ht="13.5" customHeight="1">
      <c r="A1" s="444"/>
      <c r="B1" s="445"/>
      <c r="C1" s="446"/>
      <c r="D1" s="445"/>
      <c r="E1" s="447"/>
      <c r="F1" s="446"/>
      <c r="G1" s="444"/>
      <c r="H1" s="448"/>
      <c r="I1" s="449"/>
      <c r="J1" s="450"/>
      <c r="K1" s="449"/>
      <c r="M1" s="448"/>
      <c r="N1" s="448"/>
      <c r="O1" s="451"/>
      <c r="P1" s="452"/>
      <c r="Q1" s="451"/>
      <c r="R1" s="448"/>
      <c r="S1" s="448"/>
      <c r="T1" s="448"/>
      <c r="U1" s="448"/>
      <c r="V1" s="448"/>
      <c r="W1" s="448"/>
      <c r="X1" s="452"/>
      <c r="Y1" s="448"/>
      <c r="Z1" s="452"/>
      <c r="AA1" s="448"/>
      <c r="AB1" s="448"/>
      <c r="AC1" s="448"/>
      <c r="AD1" s="448"/>
      <c r="AE1" s="448"/>
      <c r="AF1" s="448"/>
      <c r="AG1" s="448"/>
      <c r="AH1" s="448"/>
      <c r="AI1" s="448"/>
      <c r="AJ1" s="453"/>
      <c r="AK1" s="448"/>
      <c r="AL1" s="453"/>
      <c r="AM1" s="453"/>
      <c r="AN1" s="448"/>
    </row>
    <row r="2" spans="1:40" ht="13.5" customHeight="1">
      <c r="A2" s="454" t="s">
        <v>0</v>
      </c>
      <c r="B2" s="454"/>
      <c r="C2" s="454"/>
      <c r="D2" s="454"/>
      <c r="E2" s="454"/>
      <c r="F2" s="454"/>
      <c r="G2" s="261" t="s">
        <v>100</v>
      </c>
      <c r="H2" s="448"/>
      <c r="I2" s="449"/>
      <c r="J2" s="450"/>
      <c r="K2" s="449"/>
      <c r="M2" s="448"/>
      <c r="N2" s="448"/>
      <c r="O2" s="451"/>
      <c r="P2" s="452"/>
      <c r="Q2" s="451"/>
      <c r="R2" s="448"/>
      <c r="S2" s="448"/>
      <c r="T2" s="448"/>
      <c r="U2" s="448"/>
      <c r="V2" s="448"/>
      <c r="W2" s="448"/>
      <c r="X2" s="452"/>
      <c r="Y2" s="455"/>
      <c r="Z2" s="456" t="s">
        <v>226</v>
      </c>
      <c r="AA2" s="448"/>
      <c r="AB2" s="448"/>
      <c r="AC2" s="448"/>
      <c r="AD2" s="448"/>
      <c r="AE2" s="448"/>
      <c r="AF2" s="448"/>
      <c r="AG2" s="448"/>
      <c r="AH2" s="448"/>
      <c r="AI2" s="448"/>
      <c r="AJ2" s="453"/>
      <c r="AK2" s="448"/>
      <c r="AL2" s="453"/>
      <c r="AM2" s="453"/>
      <c r="AN2" s="448"/>
    </row>
    <row r="3" spans="1:40" ht="13.5" customHeight="1" thickBot="1">
      <c r="A3" s="448"/>
      <c r="B3" s="451"/>
      <c r="C3" s="457"/>
      <c r="D3" s="451"/>
      <c r="E3" s="458"/>
      <c r="F3" s="459"/>
      <c r="G3" s="458"/>
      <c r="H3" s="448"/>
      <c r="I3" s="460"/>
      <c r="J3" s="453"/>
      <c r="K3" s="460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</row>
    <row r="4" spans="1:39" ht="13.5" customHeight="1">
      <c r="A4" s="461" t="s">
        <v>1</v>
      </c>
      <c r="B4" s="462" t="s">
        <v>2</v>
      </c>
      <c r="C4" s="463"/>
      <c r="D4" s="463"/>
      <c r="E4" s="464"/>
      <c r="F4" s="464"/>
      <c r="G4" s="464"/>
      <c r="H4" s="465"/>
      <c r="I4" s="466">
        <v>1</v>
      </c>
      <c r="J4" s="467"/>
      <c r="K4" s="468"/>
      <c r="L4" s="466">
        <v>2</v>
      </c>
      <c r="M4" s="469"/>
      <c r="N4" s="466"/>
      <c r="O4" s="466">
        <v>3</v>
      </c>
      <c r="P4" s="469"/>
      <c r="Q4" s="470"/>
      <c r="R4" s="466">
        <v>4</v>
      </c>
      <c r="S4" s="466"/>
      <c r="T4" s="470"/>
      <c r="U4" s="466">
        <v>5</v>
      </c>
      <c r="V4" s="469"/>
      <c r="W4" s="466"/>
      <c r="X4" s="466">
        <v>6</v>
      </c>
      <c r="Y4" s="469"/>
      <c r="Z4" s="466"/>
      <c r="AA4" s="466">
        <v>7</v>
      </c>
      <c r="AB4" s="466"/>
      <c r="AC4" s="470"/>
      <c r="AD4" s="466">
        <v>8</v>
      </c>
      <c r="AE4" s="468"/>
      <c r="AF4" s="1063" t="s">
        <v>15</v>
      </c>
      <c r="AG4" s="1064"/>
      <c r="AH4" s="1065"/>
      <c r="AI4" s="1066" t="s">
        <v>16</v>
      </c>
      <c r="AJ4" s="1064"/>
      <c r="AK4" s="1065"/>
      <c r="AL4" s="1067" t="s">
        <v>17</v>
      </c>
      <c r="AM4" s="1068"/>
    </row>
    <row r="5" spans="1:39" ht="13.5" customHeight="1">
      <c r="A5" s="471">
        <v>1</v>
      </c>
      <c r="B5" s="472" t="s">
        <v>247</v>
      </c>
      <c r="C5" s="473"/>
      <c r="D5" s="474"/>
      <c r="F5" s="475"/>
      <c r="G5" s="476"/>
      <c r="H5" s="477"/>
      <c r="I5" s="478"/>
      <c r="J5" s="479"/>
      <c r="K5" s="480">
        <f>+I42</f>
        <v>3</v>
      </c>
      <c r="L5" s="481" t="s">
        <v>18</v>
      </c>
      <c r="M5" s="482">
        <f>+K42</f>
        <v>0</v>
      </c>
      <c r="N5" s="480">
        <f>+AK36</f>
        <v>3</v>
      </c>
      <c r="O5" s="481" t="s">
        <v>18</v>
      </c>
      <c r="P5" s="482">
        <f>+AM36</f>
        <v>0</v>
      </c>
      <c r="Q5" s="480">
        <f>+I38</f>
        <v>3</v>
      </c>
      <c r="R5" s="481" t="s">
        <v>18</v>
      </c>
      <c r="S5" s="483">
        <f>+K38</f>
        <v>0</v>
      </c>
      <c r="T5" s="480">
        <f>+AK32</f>
        <v>3</v>
      </c>
      <c r="U5" s="481" t="s">
        <v>18</v>
      </c>
      <c r="V5" s="482">
        <f>+AM32</f>
        <v>0</v>
      </c>
      <c r="W5" s="483">
        <f>+I33</f>
        <v>3</v>
      </c>
      <c r="X5" s="484" t="s">
        <v>18</v>
      </c>
      <c r="Y5" s="482">
        <f>+K33</f>
        <v>0</v>
      </c>
      <c r="Z5" s="483">
        <f>+AK27</f>
        <v>3</v>
      </c>
      <c r="AA5" s="484" t="s">
        <v>18</v>
      </c>
      <c r="AB5" s="483">
        <f>+AM27</f>
        <v>0</v>
      </c>
      <c r="AC5" s="480">
        <f>+I24</f>
        <v>3</v>
      </c>
      <c r="AD5" s="481" t="s">
        <v>18</v>
      </c>
      <c r="AE5" s="483">
        <f>+K24</f>
        <v>0</v>
      </c>
      <c r="AF5" s="485">
        <f>SUM(K6,N6,Q6,T6,W6,Z6,AC6)</f>
        <v>7</v>
      </c>
      <c r="AG5" s="486" t="s">
        <v>18</v>
      </c>
      <c r="AH5" s="487">
        <f>SUM(AE6,AB6,Y6,V6,S6,P6,M6)</f>
        <v>0</v>
      </c>
      <c r="AI5" s="486">
        <f>SUM(H5,K5,N5,Q5,T5,W5,Z5,AC5)</f>
        <v>21</v>
      </c>
      <c r="AJ5" s="486" t="s">
        <v>18</v>
      </c>
      <c r="AK5" s="486">
        <f>SUM(J5,M5,P5,S5,V5,Y5,AB5,AE5,)</f>
        <v>0</v>
      </c>
      <c r="AL5" s="1076"/>
      <c r="AM5" s="1077"/>
    </row>
    <row r="6" spans="1:39" ht="13.5" customHeight="1">
      <c r="A6" s="488"/>
      <c r="B6" s="489" t="s">
        <v>112</v>
      </c>
      <c r="C6" s="490"/>
      <c r="D6" s="491"/>
      <c r="E6" s="490"/>
      <c r="F6" s="492"/>
      <c r="G6" s="493"/>
      <c r="H6" s="494"/>
      <c r="I6" s="494"/>
      <c r="J6" s="495"/>
      <c r="K6" s="496">
        <f>IF(K5=3,1,0)</f>
        <v>1</v>
      </c>
      <c r="L6" s="497"/>
      <c r="M6" s="498">
        <f>IF(M5=3,1,0)</f>
        <v>0</v>
      </c>
      <c r="N6" s="496">
        <f>IF(N5=3,1,0)</f>
        <v>1</v>
      </c>
      <c r="O6" s="497"/>
      <c r="P6" s="498">
        <f>IF(P5=3,1,0)</f>
        <v>0</v>
      </c>
      <c r="Q6" s="496">
        <f>IF(Q5=3,1,0)</f>
        <v>1</v>
      </c>
      <c r="R6" s="497"/>
      <c r="S6" s="498">
        <f>IF(S5=3,1,0)</f>
        <v>0</v>
      </c>
      <c r="T6" s="496">
        <f>IF(T5=3,1,0)</f>
        <v>1</v>
      </c>
      <c r="U6" s="497"/>
      <c r="V6" s="498">
        <f>IF(V5=3,1,0)</f>
        <v>0</v>
      </c>
      <c r="W6" s="496">
        <f>IF(W5=3,1,0)</f>
        <v>1</v>
      </c>
      <c r="X6" s="499"/>
      <c r="Y6" s="498">
        <f>IF(Y5=3,1,0)</f>
        <v>0</v>
      </c>
      <c r="Z6" s="496">
        <f>IF(Z5=3,1,0)</f>
        <v>1</v>
      </c>
      <c r="AA6" s="499"/>
      <c r="AB6" s="498">
        <f>IF(AB5=3,1,0)</f>
        <v>0</v>
      </c>
      <c r="AC6" s="496">
        <f>IF(AC5=3,1,0)</f>
        <v>1</v>
      </c>
      <c r="AD6" s="497"/>
      <c r="AE6" s="496">
        <f>IF(AE5=3,1,0)</f>
        <v>0</v>
      </c>
      <c r="AF6" s="500"/>
      <c r="AG6" s="501"/>
      <c r="AH6" s="502"/>
      <c r="AI6" s="501"/>
      <c r="AJ6" s="501"/>
      <c r="AK6" s="501"/>
      <c r="AL6" s="503"/>
      <c r="AM6" s="504"/>
    </row>
    <row r="7" spans="1:39" ht="13.5" customHeight="1">
      <c r="A7" s="471">
        <v>2</v>
      </c>
      <c r="B7" s="472" t="s">
        <v>248</v>
      </c>
      <c r="C7" s="473"/>
      <c r="D7" s="474"/>
      <c r="F7" s="505"/>
      <c r="G7" s="506"/>
      <c r="H7" s="507">
        <f>+K42</f>
        <v>0</v>
      </c>
      <c r="I7" s="481" t="s">
        <v>18</v>
      </c>
      <c r="J7" s="508">
        <f>+I42</f>
        <v>3</v>
      </c>
      <c r="K7" s="509"/>
      <c r="L7" s="510"/>
      <c r="M7" s="511"/>
      <c r="N7" s="480">
        <f>+I37</f>
        <v>3</v>
      </c>
      <c r="O7" s="481" t="s">
        <v>18</v>
      </c>
      <c r="P7" s="482">
        <f>+K37</f>
        <v>0</v>
      </c>
      <c r="Q7" s="480">
        <f>+AK31</f>
        <v>3</v>
      </c>
      <c r="R7" s="481" t="s">
        <v>18</v>
      </c>
      <c r="S7" s="483">
        <f>+AM31</f>
        <v>1</v>
      </c>
      <c r="T7" s="480">
        <f>+I32</f>
        <v>3</v>
      </c>
      <c r="U7" s="481" t="s">
        <v>18</v>
      </c>
      <c r="V7" s="482">
        <f>+K32</f>
        <v>0</v>
      </c>
      <c r="W7" s="483">
        <f>+AK26</f>
        <v>3</v>
      </c>
      <c r="X7" s="484" t="s">
        <v>18</v>
      </c>
      <c r="Y7" s="482">
        <f>+AM26</f>
        <v>0</v>
      </c>
      <c r="Z7" s="483">
        <f>+I25</f>
        <v>3</v>
      </c>
      <c r="AA7" s="484" t="s">
        <v>18</v>
      </c>
      <c r="AB7" s="483">
        <f>+K25</f>
        <v>0</v>
      </c>
      <c r="AC7" s="480">
        <f>+AK37</f>
        <v>3</v>
      </c>
      <c r="AD7" s="481" t="s">
        <v>18</v>
      </c>
      <c r="AE7" s="483">
        <f>+AM37</f>
        <v>0</v>
      </c>
      <c r="AF7" s="485">
        <f>SUM(AC8,Z8,W8,T8,Q8,N8,H8)</f>
        <v>6</v>
      </c>
      <c r="AG7" s="486" t="s">
        <v>18</v>
      </c>
      <c r="AH7" s="487">
        <f>SUM(AE8,AB8,Y8,V8,S8,P8,J8)</f>
        <v>1</v>
      </c>
      <c r="AI7" s="486">
        <f>SUM(H7,K7,N7,Q7,T7,W7,Z7,AC7)</f>
        <v>18</v>
      </c>
      <c r="AJ7" s="486" t="s">
        <v>18</v>
      </c>
      <c r="AK7" s="486">
        <f>SUM(J7,M7,P7,S7,V7,Y7,AB7,AE7,)</f>
        <v>4</v>
      </c>
      <c r="AL7" s="1076"/>
      <c r="AM7" s="1077"/>
    </row>
    <row r="8" spans="1:39" ht="13.5" customHeight="1">
      <c r="A8" s="488"/>
      <c r="B8" s="489" t="s">
        <v>174</v>
      </c>
      <c r="C8" s="490"/>
      <c r="D8" s="491"/>
      <c r="E8" s="490"/>
      <c r="F8" s="492"/>
      <c r="G8" s="493"/>
      <c r="H8" s="496">
        <f>IF(H7=3,1,0)</f>
        <v>0</v>
      </c>
      <c r="I8" s="497"/>
      <c r="J8" s="496">
        <f>IF(J7=3,1,0)</f>
        <v>1</v>
      </c>
      <c r="K8" s="512"/>
      <c r="L8" s="513"/>
      <c r="M8" s="514"/>
      <c r="N8" s="496">
        <f>IF(N7=3,1,0)</f>
        <v>1</v>
      </c>
      <c r="O8" s="497"/>
      <c r="P8" s="498">
        <f>IF(P7=3,1,0)</f>
        <v>0</v>
      </c>
      <c r="Q8" s="496">
        <f>IF(Q7=3,1,0)</f>
        <v>1</v>
      </c>
      <c r="R8" s="497"/>
      <c r="S8" s="498">
        <f>IF(S7=3,1,0)</f>
        <v>0</v>
      </c>
      <c r="T8" s="496">
        <f>IF(T7=3,1,0)</f>
        <v>1</v>
      </c>
      <c r="U8" s="497"/>
      <c r="V8" s="498">
        <f>IF(V7=3,1,0)</f>
        <v>0</v>
      </c>
      <c r="W8" s="496">
        <f>IF(W7=3,1,0)</f>
        <v>1</v>
      </c>
      <c r="X8" s="499"/>
      <c r="Y8" s="498">
        <f>IF(Y7=3,1,0)</f>
        <v>0</v>
      </c>
      <c r="Z8" s="496">
        <f>IF(Z7=3,1,0)</f>
        <v>1</v>
      </c>
      <c r="AA8" s="499"/>
      <c r="AB8" s="498">
        <f>IF(AB7=3,1,0)</f>
        <v>0</v>
      </c>
      <c r="AC8" s="496">
        <f>IF(AC7=3,1,0)</f>
        <v>1</v>
      </c>
      <c r="AD8" s="497"/>
      <c r="AE8" s="496">
        <f>IF(AE7=3,1,0)</f>
        <v>0</v>
      </c>
      <c r="AF8" s="500"/>
      <c r="AG8" s="501"/>
      <c r="AH8" s="502"/>
      <c r="AI8" s="501"/>
      <c r="AJ8" s="501"/>
      <c r="AK8" s="501"/>
      <c r="AL8" s="503"/>
      <c r="AM8" s="504"/>
    </row>
    <row r="9" spans="1:39" ht="13.5" customHeight="1">
      <c r="A9" s="471">
        <v>3</v>
      </c>
      <c r="B9" s="472" t="s">
        <v>252</v>
      </c>
      <c r="C9" s="473"/>
      <c r="D9" s="474"/>
      <c r="F9" s="505"/>
      <c r="G9" s="506"/>
      <c r="H9" s="507">
        <f>+AM36</f>
        <v>0</v>
      </c>
      <c r="I9" s="481" t="s">
        <v>18</v>
      </c>
      <c r="J9" s="508">
        <f>+AK36</f>
        <v>3</v>
      </c>
      <c r="K9" s="507">
        <f>+K37</f>
        <v>0</v>
      </c>
      <c r="L9" s="481" t="s">
        <v>18</v>
      </c>
      <c r="M9" s="508">
        <f>+I37</f>
        <v>3</v>
      </c>
      <c r="N9" s="509"/>
      <c r="O9" s="478"/>
      <c r="P9" s="515"/>
      <c r="Q9" s="480">
        <f>+I31</f>
        <v>3</v>
      </c>
      <c r="R9" s="481" t="s">
        <v>18</v>
      </c>
      <c r="S9" s="483">
        <f>+K31</f>
        <v>1</v>
      </c>
      <c r="T9" s="480">
        <f>+AK25</f>
        <v>3</v>
      </c>
      <c r="U9" s="481" t="s">
        <v>18</v>
      </c>
      <c r="V9" s="482">
        <f>+AM25</f>
        <v>0</v>
      </c>
      <c r="W9" s="483">
        <f>+I26</f>
        <v>3</v>
      </c>
      <c r="X9" s="484" t="s">
        <v>18</v>
      </c>
      <c r="Y9" s="482">
        <f>+K26</f>
        <v>0</v>
      </c>
      <c r="Z9" s="483">
        <f>+I43</f>
        <v>3</v>
      </c>
      <c r="AA9" s="484" t="s">
        <v>18</v>
      </c>
      <c r="AB9" s="483">
        <f>+K43</f>
        <v>0</v>
      </c>
      <c r="AC9" s="480">
        <f>+AK30</f>
        <v>3</v>
      </c>
      <c r="AD9" s="481" t="s">
        <v>18</v>
      </c>
      <c r="AE9" s="483">
        <f>+AM30</f>
        <v>0</v>
      </c>
      <c r="AF9" s="485">
        <f>SUM(AC10,Z10,W10,T10,Q10,K10,H10)</f>
        <v>5</v>
      </c>
      <c r="AG9" s="486" t="s">
        <v>18</v>
      </c>
      <c r="AH9" s="487">
        <f>SUM(AE10,AB10,Y10,V10,S10,M10,J10)</f>
        <v>2</v>
      </c>
      <c r="AI9" s="486">
        <f>SUM(H9,K9,N9,Q9,T9,W9,Z9,AC9)</f>
        <v>15</v>
      </c>
      <c r="AJ9" s="486" t="s">
        <v>18</v>
      </c>
      <c r="AK9" s="486">
        <f>SUM(J9,M9,P9,S9,V9,Y9,AB9,AE9,)</f>
        <v>7</v>
      </c>
      <c r="AL9" s="1076"/>
      <c r="AM9" s="1077"/>
    </row>
    <row r="10" spans="1:39" ht="13.5" customHeight="1">
      <c r="A10" s="488"/>
      <c r="B10" s="489" t="s">
        <v>107</v>
      </c>
      <c r="C10" s="490"/>
      <c r="D10" s="491"/>
      <c r="E10" s="490"/>
      <c r="F10" s="492"/>
      <c r="G10" s="493"/>
      <c r="H10" s="496">
        <f>IF(H9=3,1,0)</f>
        <v>0</v>
      </c>
      <c r="I10" s="497"/>
      <c r="J10" s="498">
        <f>IF(J9=3,1,0)</f>
        <v>1</v>
      </c>
      <c r="K10" s="496">
        <f>IF(K9=3,1,0)</f>
        <v>0</v>
      </c>
      <c r="L10" s="497"/>
      <c r="M10" s="496">
        <f>IF(M9=3,1,0)</f>
        <v>1</v>
      </c>
      <c r="N10" s="512"/>
      <c r="O10" s="494"/>
      <c r="P10" s="516"/>
      <c r="Q10" s="496">
        <f>IF(Q9=3,1,0)</f>
        <v>1</v>
      </c>
      <c r="R10" s="497"/>
      <c r="S10" s="498">
        <f>IF(S9=3,1,0)</f>
        <v>0</v>
      </c>
      <c r="T10" s="496">
        <f>IF(T9=3,1,0)</f>
        <v>1</v>
      </c>
      <c r="U10" s="497"/>
      <c r="V10" s="498">
        <f>IF(V9=3,1,0)</f>
        <v>0</v>
      </c>
      <c r="W10" s="496">
        <f>IF(W9=3,1,0)</f>
        <v>1</v>
      </c>
      <c r="X10" s="499"/>
      <c r="Y10" s="498">
        <f>IF(Y9=3,1,0)</f>
        <v>0</v>
      </c>
      <c r="Z10" s="496">
        <f>IF(Z9=3,1,0)</f>
        <v>1</v>
      </c>
      <c r="AA10" s="499"/>
      <c r="AB10" s="498">
        <f>IF(AB9=3,1,0)</f>
        <v>0</v>
      </c>
      <c r="AC10" s="496">
        <f>IF(AC9=3,1,0)</f>
        <v>1</v>
      </c>
      <c r="AD10" s="497"/>
      <c r="AE10" s="496">
        <f>IF(AE9=3,1,0)</f>
        <v>0</v>
      </c>
      <c r="AF10" s="500"/>
      <c r="AG10" s="501"/>
      <c r="AH10" s="502"/>
      <c r="AI10" s="501"/>
      <c r="AJ10" s="501"/>
      <c r="AK10" s="501"/>
      <c r="AL10" s="503"/>
      <c r="AM10" s="504"/>
    </row>
    <row r="11" spans="1:39" ht="13.5" customHeight="1">
      <c r="A11" s="471">
        <v>4</v>
      </c>
      <c r="B11" s="472" t="s">
        <v>250</v>
      </c>
      <c r="C11" s="473"/>
      <c r="D11" s="474"/>
      <c r="F11" s="505"/>
      <c r="G11" s="506"/>
      <c r="H11" s="507">
        <f>+K38</f>
        <v>0</v>
      </c>
      <c r="I11" s="481" t="s">
        <v>18</v>
      </c>
      <c r="J11" s="508">
        <f>+I38</f>
        <v>3</v>
      </c>
      <c r="K11" s="507">
        <f>+AM31</f>
        <v>1</v>
      </c>
      <c r="L11" s="481" t="s">
        <v>18</v>
      </c>
      <c r="M11" s="508">
        <f>+AK31</f>
        <v>3</v>
      </c>
      <c r="N11" s="507">
        <f>+K31</f>
        <v>1</v>
      </c>
      <c r="O11" s="481" t="s">
        <v>18</v>
      </c>
      <c r="P11" s="482">
        <f>+I31</f>
        <v>3</v>
      </c>
      <c r="Q11" s="517"/>
      <c r="R11" s="478"/>
      <c r="S11" s="479"/>
      <c r="T11" s="480">
        <f>+I27</f>
        <v>0</v>
      </c>
      <c r="U11" s="518" t="s">
        <v>18</v>
      </c>
      <c r="V11" s="482">
        <f>+K27</f>
        <v>3</v>
      </c>
      <c r="W11" s="483">
        <f>+I44</f>
        <v>3</v>
      </c>
      <c r="X11" s="484" t="s">
        <v>18</v>
      </c>
      <c r="Y11" s="482">
        <f>+K44</f>
        <v>0</v>
      </c>
      <c r="Z11" s="483">
        <f>+AK38</f>
        <v>1</v>
      </c>
      <c r="AA11" s="484" t="s">
        <v>18</v>
      </c>
      <c r="AB11" s="483">
        <f>+AM38</f>
        <v>3</v>
      </c>
      <c r="AC11" s="480">
        <f>+AK24</f>
        <v>3</v>
      </c>
      <c r="AD11" s="481" t="s">
        <v>18</v>
      </c>
      <c r="AE11" s="483">
        <f>+AM24</f>
        <v>1</v>
      </c>
      <c r="AF11" s="485">
        <f>SUM(AC12,Z12,W12,T12,N12,K12,H12)</f>
        <v>2</v>
      </c>
      <c r="AG11" s="486" t="s">
        <v>18</v>
      </c>
      <c r="AH11" s="487">
        <f>SUM(AE12,AB12,Y12,V12,P12,M12,J12)</f>
        <v>5</v>
      </c>
      <c r="AI11" s="486">
        <f>SUM(H11,K11,N11,Q11,T11,W11,Z11,AC11)</f>
        <v>9</v>
      </c>
      <c r="AJ11" s="486" t="s">
        <v>18</v>
      </c>
      <c r="AK11" s="486">
        <f>SUM(J11,M11,P11,S11,V11,Y11,AB11,AE11,)</f>
        <v>16</v>
      </c>
      <c r="AL11" s="1076"/>
      <c r="AM11" s="1077"/>
    </row>
    <row r="12" spans="1:39" ht="13.5" customHeight="1">
      <c r="A12" s="488"/>
      <c r="B12" s="489" t="s">
        <v>115</v>
      </c>
      <c r="C12" s="490"/>
      <c r="D12" s="491"/>
      <c r="E12" s="490"/>
      <c r="F12" s="492"/>
      <c r="G12" s="493"/>
      <c r="H12" s="496">
        <f>IF(H11=3,1,0)</f>
        <v>0</v>
      </c>
      <c r="I12" s="497"/>
      <c r="J12" s="498">
        <f>IF(J11=3,1,0)</f>
        <v>1</v>
      </c>
      <c r="K12" s="496">
        <f>IF(K11=3,1,0)</f>
        <v>0</v>
      </c>
      <c r="L12" s="497"/>
      <c r="M12" s="498">
        <f>IF(M11=3,1,0)</f>
        <v>1</v>
      </c>
      <c r="N12" s="496">
        <f>IF(N11=3,1,0)</f>
        <v>0</v>
      </c>
      <c r="O12" s="497"/>
      <c r="P12" s="496">
        <f>IF(P11=3,1,0)</f>
        <v>1</v>
      </c>
      <c r="Q12" s="519"/>
      <c r="R12" s="494"/>
      <c r="S12" s="494"/>
      <c r="T12" s="520">
        <f>IF(T11=3,1,0)</f>
        <v>0</v>
      </c>
      <c r="U12" s="521"/>
      <c r="V12" s="498">
        <f>IF(V11=3,1,0)</f>
        <v>1</v>
      </c>
      <c r="W12" s="496">
        <f>IF(W11=3,1,0)</f>
        <v>1</v>
      </c>
      <c r="X12" s="499"/>
      <c r="Y12" s="498">
        <f>IF(Y11=3,1,0)</f>
        <v>0</v>
      </c>
      <c r="Z12" s="496">
        <f>IF(Z11=3,1,0)</f>
        <v>0</v>
      </c>
      <c r="AA12" s="499"/>
      <c r="AB12" s="498">
        <f>IF(AB11=3,1,0)</f>
        <v>1</v>
      </c>
      <c r="AC12" s="496">
        <f>IF(AC11=3,1,0)</f>
        <v>1</v>
      </c>
      <c r="AD12" s="497"/>
      <c r="AE12" s="496">
        <f>IF(AE11=3,1,0)</f>
        <v>0</v>
      </c>
      <c r="AF12" s="500"/>
      <c r="AG12" s="501"/>
      <c r="AH12" s="502"/>
      <c r="AI12" s="501"/>
      <c r="AJ12" s="501"/>
      <c r="AK12" s="501"/>
      <c r="AL12" s="503"/>
      <c r="AM12" s="504"/>
    </row>
    <row r="13" spans="1:39" ht="13.5" customHeight="1">
      <c r="A13" s="522">
        <v>5</v>
      </c>
      <c r="B13" s="523" t="s">
        <v>251</v>
      </c>
      <c r="C13" s="448"/>
      <c r="D13" s="448"/>
      <c r="F13" s="524"/>
      <c r="G13" s="525"/>
      <c r="H13" s="526">
        <f>+AM32</f>
        <v>0</v>
      </c>
      <c r="I13" s="527" t="s">
        <v>18</v>
      </c>
      <c r="J13" s="528">
        <f>+AK32</f>
        <v>3</v>
      </c>
      <c r="K13" s="526">
        <f>+K32</f>
        <v>0</v>
      </c>
      <c r="L13" s="527" t="s">
        <v>18</v>
      </c>
      <c r="M13" s="528">
        <f>+I32</f>
        <v>3</v>
      </c>
      <c r="N13" s="526">
        <f>+AM25</f>
        <v>0</v>
      </c>
      <c r="O13" s="527" t="s">
        <v>18</v>
      </c>
      <c r="P13" s="528">
        <f>+AK25</f>
        <v>3</v>
      </c>
      <c r="Q13" s="526">
        <f>+K27</f>
        <v>3</v>
      </c>
      <c r="R13" s="529" t="s">
        <v>18</v>
      </c>
      <c r="S13" s="526">
        <f>+I27</f>
        <v>0</v>
      </c>
      <c r="T13" s="530"/>
      <c r="U13" s="531"/>
      <c r="V13" s="532"/>
      <c r="W13" s="533">
        <f>+AK39</f>
        <v>3</v>
      </c>
      <c r="X13" s="529" t="s">
        <v>18</v>
      </c>
      <c r="Y13" s="534">
        <f>+AM39</f>
        <v>0</v>
      </c>
      <c r="Z13" s="533">
        <f>+I39</f>
        <v>3</v>
      </c>
      <c r="AA13" s="529" t="s">
        <v>18</v>
      </c>
      <c r="AB13" s="533">
        <f>+K39</f>
        <v>0</v>
      </c>
      <c r="AC13" s="535">
        <f>+I45</f>
        <v>3</v>
      </c>
      <c r="AD13" s="527" t="s">
        <v>18</v>
      </c>
      <c r="AE13" s="536">
        <f>+K45</f>
        <v>0</v>
      </c>
      <c r="AF13" s="537">
        <f>SUM(AC14,Z14,W14,Q14,N14,K14,H14)</f>
        <v>4</v>
      </c>
      <c r="AG13" s="538" t="s">
        <v>18</v>
      </c>
      <c r="AH13" s="539">
        <f>SUM(AE14,AB14,Y14,S14,P14,M14,J14)</f>
        <v>3</v>
      </c>
      <c r="AI13" s="538">
        <f>SUM(H13,K13,N13,Q13,T13,W13,Z13,AC13)</f>
        <v>12</v>
      </c>
      <c r="AJ13" s="538" t="s">
        <v>18</v>
      </c>
      <c r="AK13" s="539">
        <f>SUM(J13,M13,P13,S13,V13,Y13,AB13,AE13,)</f>
        <v>9</v>
      </c>
      <c r="AL13" s="1078"/>
      <c r="AM13" s="1079"/>
    </row>
    <row r="14" spans="1:39" ht="13.5" customHeight="1">
      <c r="A14" s="540"/>
      <c r="B14" s="489" t="s">
        <v>115</v>
      </c>
      <c r="C14" s="490"/>
      <c r="D14" s="490"/>
      <c r="E14" s="490"/>
      <c r="F14" s="541"/>
      <c r="G14" s="525"/>
      <c r="H14" s="496">
        <f>IF(H13=3,1,0)</f>
        <v>0</v>
      </c>
      <c r="I14" s="497"/>
      <c r="J14" s="498">
        <f>IF(J13=3,1,0)</f>
        <v>1</v>
      </c>
      <c r="K14" s="496">
        <f>IF(K13=3,1,0)</f>
        <v>0</v>
      </c>
      <c r="L14" s="497"/>
      <c r="M14" s="498">
        <f>IF(M13=3,1,0)</f>
        <v>1</v>
      </c>
      <c r="N14" s="496">
        <f>IF(N13=3,1,0)</f>
        <v>0</v>
      </c>
      <c r="O14" s="497"/>
      <c r="P14" s="498">
        <f>IF(P13=3,1,0)</f>
        <v>1</v>
      </c>
      <c r="Q14" s="496">
        <f>IF(Q13=3,1,0)</f>
        <v>1</v>
      </c>
      <c r="R14" s="499"/>
      <c r="S14" s="498">
        <f>IF(S13=3,1,0)</f>
        <v>0</v>
      </c>
      <c r="T14" s="531"/>
      <c r="U14" s="542"/>
      <c r="V14" s="543"/>
      <c r="W14" s="496">
        <f>IF(W13=3,1,0)</f>
        <v>1</v>
      </c>
      <c r="X14" s="544"/>
      <c r="Y14" s="498">
        <f>IF(Y13=3,1,0)</f>
        <v>0</v>
      </c>
      <c r="Z14" s="496">
        <f>IF(Z13=3,1,0)</f>
        <v>1</v>
      </c>
      <c r="AA14" s="544"/>
      <c r="AB14" s="498">
        <f>IF(AB13=3,1,0)</f>
        <v>0</v>
      </c>
      <c r="AC14" s="496">
        <f>IF(AC13=3,1,0)</f>
        <v>1</v>
      </c>
      <c r="AD14" s="497"/>
      <c r="AE14" s="496">
        <f>IF(AE13=3,1,0)</f>
        <v>0</v>
      </c>
      <c r="AF14" s="500"/>
      <c r="AG14" s="501"/>
      <c r="AH14" s="502"/>
      <c r="AI14" s="501"/>
      <c r="AJ14" s="501"/>
      <c r="AK14" s="502"/>
      <c r="AL14" s="545"/>
      <c r="AM14" s="546"/>
    </row>
    <row r="15" spans="1:39" ht="13.5" customHeight="1">
      <c r="A15" s="522">
        <v>6</v>
      </c>
      <c r="B15" s="523" t="s">
        <v>253</v>
      </c>
      <c r="C15" s="473"/>
      <c r="D15" s="473"/>
      <c r="F15" s="455"/>
      <c r="G15" s="547"/>
      <c r="H15" s="548">
        <f>+K33</f>
        <v>0</v>
      </c>
      <c r="I15" s="481" t="s">
        <v>18</v>
      </c>
      <c r="J15" s="549">
        <f>+I33</f>
        <v>3</v>
      </c>
      <c r="K15" s="548">
        <f>+AM26</f>
        <v>0</v>
      </c>
      <c r="L15" s="481" t="s">
        <v>18</v>
      </c>
      <c r="M15" s="549">
        <f>+AK26</f>
        <v>3</v>
      </c>
      <c r="N15" s="548">
        <f>+K26</f>
        <v>0</v>
      </c>
      <c r="O15" s="481" t="s">
        <v>18</v>
      </c>
      <c r="P15" s="549">
        <f>+I26</f>
        <v>3</v>
      </c>
      <c r="Q15" s="548">
        <f>+K44</f>
        <v>0</v>
      </c>
      <c r="R15" s="529" t="s">
        <v>18</v>
      </c>
      <c r="S15" s="548">
        <f>+I44</f>
        <v>3</v>
      </c>
      <c r="T15" s="550">
        <f>+AM39</f>
        <v>0</v>
      </c>
      <c r="U15" s="529" t="s">
        <v>18</v>
      </c>
      <c r="V15" s="551">
        <f>+AK39</f>
        <v>3</v>
      </c>
      <c r="W15" s="552"/>
      <c r="X15" s="552"/>
      <c r="Y15" s="553"/>
      <c r="Z15" s="554">
        <f>+AK33</f>
        <v>0</v>
      </c>
      <c r="AA15" s="555" t="s">
        <v>18</v>
      </c>
      <c r="AB15" s="554">
        <f>+AM33</f>
        <v>3</v>
      </c>
      <c r="AC15" s="480">
        <f>+I36</f>
        <v>1</v>
      </c>
      <c r="AD15" s="481" t="s">
        <v>18</v>
      </c>
      <c r="AE15" s="483">
        <f>+K36</f>
        <v>3</v>
      </c>
      <c r="AF15" s="485">
        <f>SUM(AC16,Z16,T16,Q16,N16,K16,H16)</f>
        <v>0</v>
      </c>
      <c r="AG15" s="486" t="s">
        <v>18</v>
      </c>
      <c r="AH15" s="487">
        <f>SUM(AE16,AB16,V16,S16,P16,M16,J16)</f>
        <v>7</v>
      </c>
      <c r="AI15" s="486">
        <f>SUM(H15,K15,N15,Q15,T15,W15,Z15,AC15)</f>
        <v>1</v>
      </c>
      <c r="AJ15" s="486" t="s">
        <v>18</v>
      </c>
      <c r="AK15" s="487">
        <f>SUM(J15,M15,P15,S15,V15,Y15,AB15,AE15,)</f>
        <v>21</v>
      </c>
      <c r="AL15" s="1078"/>
      <c r="AM15" s="1079"/>
    </row>
    <row r="16" spans="1:39" ht="13.5" customHeight="1">
      <c r="A16" s="540"/>
      <c r="B16" s="489" t="s">
        <v>110</v>
      </c>
      <c r="C16" s="490"/>
      <c r="D16" s="490"/>
      <c r="E16" s="490"/>
      <c r="F16" s="556"/>
      <c r="G16" s="557"/>
      <c r="H16" s="496">
        <f>IF(H15=3,1,0)</f>
        <v>0</v>
      </c>
      <c r="I16" s="497"/>
      <c r="J16" s="498">
        <f>IF(J15=3,1,0)</f>
        <v>1</v>
      </c>
      <c r="K16" s="496">
        <f>IF(K15=3,1,0)</f>
        <v>0</v>
      </c>
      <c r="L16" s="497"/>
      <c r="M16" s="498">
        <f>IF(M15=3,1,0)</f>
        <v>1</v>
      </c>
      <c r="N16" s="496">
        <f>IF(N15=3,1,0)</f>
        <v>0</v>
      </c>
      <c r="O16" s="497"/>
      <c r="P16" s="498">
        <f>IF(P15=3,1,0)</f>
        <v>1</v>
      </c>
      <c r="Q16" s="496">
        <f>IF(Q15=3,1,0)</f>
        <v>0</v>
      </c>
      <c r="R16" s="499"/>
      <c r="S16" s="498">
        <f>IF(S15=3,1,0)</f>
        <v>1</v>
      </c>
      <c r="T16" s="496">
        <f>IF(T15=3,1,0)</f>
        <v>0</v>
      </c>
      <c r="U16" s="499"/>
      <c r="V16" s="496">
        <f>IF(V15=3,1,0)</f>
        <v>1</v>
      </c>
      <c r="W16" s="558"/>
      <c r="X16" s="542"/>
      <c r="Y16" s="543"/>
      <c r="Z16" s="496">
        <f>IF(Z15=3,1,0)</f>
        <v>0</v>
      </c>
      <c r="AA16" s="559"/>
      <c r="AB16" s="498">
        <f>IF(AB15=3,1,0)</f>
        <v>1</v>
      </c>
      <c r="AC16" s="496">
        <f>IF(AC15=3,1,0)</f>
        <v>0</v>
      </c>
      <c r="AD16" s="497"/>
      <c r="AE16" s="496">
        <f>IF(AE15=3,1,0)</f>
        <v>1</v>
      </c>
      <c r="AF16" s="500"/>
      <c r="AG16" s="501"/>
      <c r="AH16" s="502"/>
      <c r="AI16" s="501"/>
      <c r="AJ16" s="501"/>
      <c r="AK16" s="502"/>
      <c r="AL16" s="545"/>
      <c r="AM16" s="504"/>
    </row>
    <row r="17" spans="1:39" ht="13.5" customHeight="1">
      <c r="A17" s="522">
        <v>7</v>
      </c>
      <c r="B17" s="523" t="s">
        <v>249</v>
      </c>
      <c r="C17" s="448"/>
      <c r="D17" s="448"/>
      <c r="F17" s="455"/>
      <c r="G17" s="525"/>
      <c r="H17" s="526">
        <f>+AM27</f>
        <v>0</v>
      </c>
      <c r="I17" s="527" t="s">
        <v>18</v>
      </c>
      <c r="J17" s="528">
        <f>+AK27</f>
        <v>3</v>
      </c>
      <c r="K17" s="526">
        <f>+K25</f>
        <v>0</v>
      </c>
      <c r="L17" s="527" t="s">
        <v>18</v>
      </c>
      <c r="M17" s="528">
        <f>+I25</f>
        <v>3</v>
      </c>
      <c r="N17" s="526">
        <f>+K43</f>
        <v>0</v>
      </c>
      <c r="O17" s="527" t="s">
        <v>18</v>
      </c>
      <c r="P17" s="528">
        <f>+I43</f>
        <v>3</v>
      </c>
      <c r="Q17" s="526">
        <f>+AM38</f>
        <v>3</v>
      </c>
      <c r="R17" s="529" t="s">
        <v>18</v>
      </c>
      <c r="S17" s="526">
        <f>+AK38</f>
        <v>1</v>
      </c>
      <c r="T17" s="560">
        <f>+K39</f>
        <v>0</v>
      </c>
      <c r="U17" s="529" t="s">
        <v>18</v>
      </c>
      <c r="V17" s="534">
        <f>+I39</f>
        <v>3</v>
      </c>
      <c r="W17" s="533">
        <f>+AM33</f>
        <v>3</v>
      </c>
      <c r="X17" s="529" t="s">
        <v>18</v>
      </c>
      <c r="Y17" s="534">
        <f>+AK33</f>
        <v>0</v>
      </c>
      <c r="Z17" s="531"/>
      <c r="AA17" s="531"/>
      <c r="AB17" s="531"/>
      <c r="AC17" s="535">
        <f>+I30</f>
        <v>3</v>
      </c>
      <c r="AD17" s="527" t="s">
        <v>18</v>
      </c>
      <c r="AE17" s="536">
        <f>+K30</f>
        <v>1</v>
      </c>
      <c r="AF17" s="537">
        <f>SUM(AC18,W18,T18,Q18,N18,K18,H18)</f>
        <v>3</v>
      </c>
      <c r="AG17" s="538" t="s">
        <v>18</v>
      </c>
      <c r="AH17" s="539">
        <f>SUM(AE18,Y18,V18,S18,P18,M18,J18)</f>
        <v>4</v>
      </c>
      <c r="AI17" s="538">
        <f>SUM(H17,K17,N17,Q17,T17,W17,Z17,AC17)</f>
        <v>9</v>
      </c>
      <c r="AJ17" s="538" t="s">
        <v>18</v>
      </c>
      <c r="AK17" s="539">
        <f>SUM(J17,M17,P17,S17,V17,Y17,AB17,AE17,)</f>
        <v>14</v>
      </c>
      <c r="AL17" s="1078"/>
      <c r="AM17" s="1079"/>
    </row>
    <row r="18" spans="1:39" ht="13.5" customHeight="1">
      <c r="A18" s="540"/>
      <c r="B18" s="489" t="s">
        <v>174</v>
      </c>
      <c r="C18" s="490"/>
      <c r="D18" s="490"/>
      <c r="E18" s="490"/>
      <c r="F18" s="556"/>
      <c r="G18" s="557"/>
      <c r="H18" s="496">
        <f>IF(H17=3,1,0)</f>
        <v>0</v>
      </c>
      <c r="I18" s="497"/>
      <c r="J18" s="498">
        <f>IF(J17=3,1,0)</f>
        <v>1</v>
      </c>
      <c r="K18" s="496">
        <f>IF(K17=3,1,0)</f>
        <v>0</v>
      </c>
      <c r="L18" s="497"/>
      <c r="M18" s="498">
        <f>IF(M17=3,1,0)</f>
        <v>1</v>
      </c>
      <c r="N18" s="496">
        <f>IF(N17=3,1,0)</f>
        <v>0</v>
      </c>
      <c r="O18" s="497"/>
      <c r="P18" s="498">
        <f>IF(P17=3,1,0)</f>
        <v>1</v>
      </c>
      <c r="Q18" s="496">
        <f>IF(Q17=3,1,0)</f>
        <v>1</v>
      </c>
      <c r="R18" s="499"/>
      <c r="S18" s="498">
        <f>IF(S17=3,1,0)</f>
        <v>0</v>
      </c>
      <c r="T18" s="496">
        <f>IF(T17=3,1,0)</f>
        <v>0</v>
      </c>
      <c r="U18" s="499"/>
      <c r="V18" s="498">
        <f>IF(V17=3,1,0)</f>
        <v>1</v>
      </c>
      <c r="W18" s="496">
        <f>IF(W17=3,1,0)</f>
        <v>1</v>
      </c>
      <c r="X18" s="499"/>
      <c r="Y18" s="496">
        <f>IF(Y17=3,1,0)</f>
        <v>0</v>
      </c>
      <c r="Z18" s="558"/>
      <c r="AA18" s="542"/>
      <c r="AB18" s="542"/>
      <c r="AC18" s="520">
        <f>IF(AC17=3,1,0)</f>
        <v>1</v>
      </c>
      <c r="AD18" s="497"/>
      <c r="AE18" s="496">
        <f>IF(AE17=3,1,0)</f>
        <v>0</v>
      </c>
      <c r="AF18" s="500"/>
      <c r="AG18" s="501"/>
      <c r="AH18" s="502"/>
      <c r="AI18" s="501"/>
      <c r="AJ18" s="501"/>
      <c r="AK18" s="501"/>
      <c r="AL18" s="561"/>
      <c r="AM18" s="504"/>
    </row>
    <row r="19" spans="1:39" ht="13.5" customHeight="1">
      <c r="A19" s="562">
        <v>8</v>
      </c>
      <c r="B19" s="472" t="s">
        <v>254</v>
      </c>
      <c r="C19" s="448"/>
      <c r="D19" s="563"/>
      <c r="F19" s="475"/>
      <c r="G19" s="476"/>
      <c r="H19" s="564">
        <f>+K24</f>
        <v>0</v>
      </c>
      <c r="I19" s="527" t="s">
        <v>18</v>
      </c>
      <c r="J19" s="565">
        <f>+I24</f>
        <v>3</v>
      </c>
      <c r="K19" s="564">
        <f>+AM37</f>
        <v>0</v>
      </c>
      <c r="L19" s="527" t="s">
        <v>18</v>
      </c>
      <c r="M19" s="565">
        <f>+AK37</f>
        <v>3</v>
      </c>
      <c r="N19" s="564">
        <f>+AM30</f>
        <v>0</v>
      </c>
      <c r="O19" s="527" t="s">
        <v>18</v>
      </c>
      <c r="P19" s="566">
        <f>+AK30</f>
        <v>3</v>
      </c>
      <c r="Q19" s="535">
        <f>+AM24</f>
        <v>1</v>
      </c>
      <c r="R19" s="527" t="s">
        <v>18</v>
      </c>
      <c r="S19" s="536">
        <f>+AK24</f>
        <v>3</v>
      </c>
      <c r="T19" s="535">
        <f>+K45</f>
        <v>0</v>
      </c>
      <c r="U19" s="527" t="s">
        <v>18</v>
      </c>
      <c r="V19" s="566">
        <f>+I45</f>
        <v>3</v>
      </c>
      <c r="W19" s="536">
        <f>+K36</f>
        <v>3</v>
      </c>
      <c r="X19" s="527" t="s">
        <v>18</v>
      </c>
      <c r="Y19" s="566">
        <f>+I36</f>
        <v>1</v>
      </c>
      <c r="Z19" s="536">
        <f>+K30</f>
        <v>1</v>
      </c>
      <c r="AA19" s="527" t="s">
        <v>18</v>
      </c>
      <c r="AB19" s="566">
        <f>+I30</f>
        <v>3</v>
      </c>
      <c r="AC19" s="567"/>
      <c r="AD19" s="478"/>
      <c r="AE19" s="478"/>
      <c r="AF19" s="537">
        <f>SUM(Z20,W20,T20,Q20,N20,K20,H20)</f>
        <v>1</v>
      </c>
      <c r="AG19" s="538" t="s">
        <v>18</v>
      </c>
      <c r="AH19" s="539">
        <f>SUM(AB20,Y20,V20,S20,P20,M20,J20)</f>
        <v>6</v>
      </c>
      <c r="AI19" s="538">
        <f>SUM(H19,K19,N19,Q19,T19,W19,Z19,AC19)</f>
        <v>5</v>
      </c>
      <c r="AJ19" s="538" t="s">
        <v>18</v>
      </c>
      <c r="AK19" s="538">
        <f>SUM(J19,M19,P19,S19,V19,Y19,AB19,AE19,)</f>
        <v>19</v>
      </c>
      <c r="AL19" s="1076"/>
      <c r="AM19" s="1077"/>
    </row>
    <row r="20" spans="1:39" ht="13.5" customHeight="1" thickBot="1">
      <c r="A20" s="568"/>
      <c r="B20" s="569" t="s">
        <v>177</v>
      </c>
      <c r="C20" s="458"/>
      <c r="D20" s="570"/>
      <c r="E20" s="458"/>
      <c r="F20" s="571"/>
      <c r="G20" s="571"/>
      <c r="H20" s="572">
        <f>IF(H19=3,1,0)</f>
        <v>0</v>
      </c>
      <c r="I20" s="573"/>
      <c r="J20" s="574">
        <f>IF(J19=3,1,0)</f>
        <v>1</v>
      </c>
      <c r="K20" s="575">
        <f>IF(K19=3,1,0)</f>
        <v>0</v>
      </c>
      <c r="L20" s="573"/>
      <c r="M20" s="574">
        <f>IF(M19=3,1,0)</f>
        <v>1</v>
      </c>
      <c r="N20" s="575">
        <f>IF(N19=3,1,0)</f>
        <v>0</v>
      </c>
      <c r="O20" s="573"/>
      <c r="P20" s="574">
        <f>IF(P19=3,1,0)</f>
        <v>1</v>
      </c>
      <c r="Q20" s="575">
        <f>IF(Q19=3,1,0)</f>
        <v>0</v>
      </c>
      <c r="R20" s="573"/>
      <c r="S20" s="574">
        <f>IF(S19=3,1,0)</f>
        <v>1</v>
      </c>
      <c r="T20" s="575">
        <f>IF(T19=3,1,0)</f>
        <v>0</v>
      </c>
      <c r="U20" s="573"/>
      <c r="V20" s="574">
        <f>IF(V19=3,1,0)</f>
        <v>1</v>
      </c>
      <c r="W20" s="575">
        <f>IF(W19=3,1,0)</f>
        <v>1</v>
      </c>
      <c r="X20" s="573"/>
      <c r="Y20" s="574">
        <f>IF(Y19=3,1,0)</f>
        <v>0</v>
      </c>
      <c r="Z20" s="575">
        <f>IF(Z19=3,1,0)</f>
        <v>0</v>
      </c>
      <c r="AA20" s="573"/>
      <c r="AB20" s="575">
        <f>IF(AB19=3,1,0)</f>
        <v>1</v>
      </c>
      <c r="AC20" s="576"/>
      <c r="AD20" s="577"/>
      <c r="AE20" s="577"/>
      <c r="AF20" s="578"/>
      <c r="AG20" s="579"/>
      <c r="AH20" s="580"/>
      <c r="AI20" s="581"/>
      <c r="AJ20" s="579"/>
      <c r="AK20" s="580"/>
      <c r="AL20" s="582"/>
      <c r="AM20" s="583"/>
    </row>
    <row r="21" spans="1:39" ht="16.5" thickBot="1">
      <c r="A21" s="584"/>
      <c r="B21" s="475"/>
      <c r="C21" s="448"/>
      <c r="D21" s="563"/>
      <c r="E21" s="448"/>
      <c r="F21" s="449"/>
      <c r="G21" s="475"/>
      <c r="H21" s="536"/>
      <c r="I21" s="527"/>
      <c r="J21" s="536"/>
      <c r="K21" s="536"/>
      <c r="L21" s="527"/>
      <c r="M21" s="536"/>
      <c r="N21" s="536"/>
      <c r="O21" s="527"/>
      <c r="P21" s="536"/>
      <c r="Q21" s="536"/>
      <c r="R21" s="527"/>
      <c r="S21" s="536"/>
      <c r="T21" s="536"/>
      <c r="U21" s="527"/>
      <c r="V21" s="536"/>
      <c r="W21" s="536"/>
      <c r="X21" s="527"/>
      <c r="Y21" s="536"/>
      <c r="Z21" s="536"/>
      <c r="AA21" s="527"/>
      <c r="AB21" s="536"/>
      <c r="AC21" s="585"/>
      <c r="AD21" s="586"/>
      <c r="AE21" s="586"/>
      <c r="AF21" s="587">
        <f>SUM(AF19,AF17,AF15,AF13,AF11,AF9,AF7,AF5)</f>
        <v>28</v>
      </c>
      <c r="AG21" s="588" t="s">
        <v>18</v>
      </c>
      <c r="AH21" s="588">
        <f>SUM(AH19,AH17,AH15,AH13,AH11,AH9,AH7,AH5)</f>
        <v>28</v>
      </c>
      <c r="AI21" s="589">
        <f>SUM(AI19,AI17,AI15,AI13,AI11,AI9,AI7,AI5)</f>
        <v>90</v>
      </c>
      <c r="AJ21" s="588" t="s">
        <v>18</v>
      </c>
      <c r="AK21" s="590">
        <f>SUM(AK19,AK17,AK15,AK13,AK11,AK9,AK7,AK5)</f>
        <v>90</v>
      </c>
      <c r="AL21" s="591"/>
      <c r="AM21" s="592"/>
    </row>
    <row r="22" spans="1:39" ht="15" customHeight="1" thickBot="1">
      <c r="A22" s="448"/>
      <c r="C22" s="593" t="s">
        <v>178</v>
      </c>
      <c r="I22"/>
      <c r="L22" s="448"/>
      <c r="M22" s="448"/>
      <c r="N22" s="448"/>
      <c r="O22" s="448"/>
      <c r="P22" s="448"/>
      <c r="Q22" s="448"/>
      <c r="R22" s="448"/>
      <c r="S22" s="458"/>
      <c r="T22" s="594" t="s">
        <v>179</v>
      </c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</row>
    <row r="23" spans="1:39" ht="12.75" customHeight="1" thickBot="1">
      <c r="A23" s="595"/>
      <c r="B23" s="596"/>
      <c r="C23" s="596"/>
      <c r="D23" s="597"/>
      <c r="E23" s="598" t="s">
        <v>2</v>
      </c>
      <c r="F23" s="598"/>
      <c r="G23" s="598" t="s">
        <v>2</v>
      </c>
      <c r="H23" s="599"/>
      <c r="I23" s="600" t="s">
        <v>180</v>
      </c>
      <c r="J23" s="601"/>
      <c r="K23" s="602"/>
      <c r="L23" s="451"/>
      <c r="M23" s="448"/>
      <c r="N23" s="448"/>
      <c r="O23" s="448"/>
      <c r="P23" s="448"/>
      <c r="Q23" s="448"/>
      <c r="R23" s="603"/>
      <c r="S23" s="604"/>
      <c r="T23" s="605" t="s">
        <v>2</v>
      </c>
      <c r="U23" s="605"/>
      <c r="V23" s="605"/>
      <c r="W23" s="605"/>
      <c r="X23" s="605"/>
      <c r="Y23" s="605"/>
      <c r="Z23" s="605"/>
      <c r="AA23" s="464"/>
      <c r="AB23" s="605"/>
      <c r="AC23" s="464"/>
      <c r="AD23" s="464"/>
      <c r="AE23" s="605" t="s">
        <v>2</v>
      </c>
      <c r="AF23" s="464"/>
      <c r="AG23" s="464"/>
      <c r="AH23" s="464"/>
      <c r="AI23" s="464"/>
      <c r="AJ23" s="464"/>
      <c r="AK23" s="605" t="s">
        <v>180</v>
      </c>
      <c r="AL23" s="464"/>
      <c r="AM23" s="606"/>
    </row>
    <row r="24" spans="1:39" ht="12.75" customHeight="1">
      <c r="A24" s="607"/>
      <c r="B24" s="608">
        <v>1</v>
      </c>
      <c r="C24" s="609" t="s">
        <v>21</v>
      </c>
      <c r="D24" s="610">
        <v>8</v>
      </c>
      <c r="E24" s="611" t="str">
        <f>+B5</f>
        <v>Knochenhauer, Elena</v>
      </c>
      <c r="F24" s="612" t="s">
        <v>21</v>
      </c>
      <c r="G24" s="611" t="str">
        <f>+B19</f>
        <v>Tezer, Beyza</v>
      </c>
      <c r="H24" s="613"/>
      <c r="I24" s="614">
        <v>3</v>
      </c>
      <c r="J24" s="615" t="s">
        <v>18</v>
      </c>
      <c r="K24" s="616">
        <v>0</v>
      </c>
      <c r="L24" s="617"/>
      <c r="M24" s="618"/>
      <c r="N24" s="618"/>
      <c r="S24" s="619"/>
      <c r="T24" s="620">
        <v>4</v>
      </c>
      <c r="U24" s="621" t="s">
        <v>21</v>
      </c>
      <c r="V24" s="622">
        <v>8</v>
      </c>
      <c r="W24" s="623" t="str">
        <f>+B11</f>
        <v>Köberl, Patricia</v>
      </c>
      <c r="X24" s="464"/>
      <c r="Y24" s="623"/>
      <c r="Z24" s="624"/>
      <c r="AA24" s="464"/>
      <c r="AB24" s="625"/>
      <c r="AC24" s="626"/>
      <c r="AD24" s="624" t="s">
        <v>21</v>
      </c>
      <c r="AE24" s="626" t="str">
        <f>+B19</f>
        <v>Tezer, Beyza</v>
      </c>
      <c r="AF24" s="625"/>
      <c r="AG24" s="625"/>
      <c r="AH24" s="623"/>
      <c r="AI24" s="623"/>
      <c r="AJ24" s="627"/>
      <c r="AK24" s="628">
        <v>3</v>
      </c>
      <c r="AL24" s="627" t="s">
        <v>18</v>
      </c>
      <c r="AM24" s="629">
        <v>1</v>
      </c>
    </row>
    <row r="25" spans="1:39" ht="12.75" customHeight="1">
      <c r="A25" s="630"/>
      <c r="B25" s="631">
        <v>2</v>
      </c>
      <c r="C25" s="632" t="s">
        <v>21</v>
      </c>
      <c r="D25" s="633">
        <v>7</v>
      </c>
      <c r="E25" s="634" t="str">
        <f>+B7</f>
        <v>Prüller, Kim</v>
      </c>
      <c r="F25" s="635" t="s">
        <v>21</v>
      </c>
      <c r="G25" s="634" t="str">
        <f>+B17</f>
        <v>Sommer, Denise</v>
      </c>
      <c r="H25" s="613"/>
      <c r="I25" s="614">
        <v>3</v>
      </c>
      <c r="J25" s="615" t="s">
        <v>18</v>
      </c>
      <c r="K25" s="616">
        <v>0</v>
      </c>
      <c r="L25" s="617"/>
      <c r="M25" s="618"/>
      <c r="N25" s="618"/>
      <c r="S25" s="636"/>
      <c r="T25" s="637">
        <v>3</v>
      </c>
      <c r="U25" s="638" t="s">
        <v>21</v>
      </c>
      <c r="V25" s="639">
        <v>5</v>
      </c>
      <c r="W25" s="640" t="str">
        <f>+B9</f>
        <v>Kircher, Christina</v>
      </c>
      <c r="X25" s="490"/>
      <c r="Y25" s="640"/>
      <c r="Z25" s="641"/>
      <c r="AA25" s="490"/>
      <c r="AB25" s="642"/>
      <c r="AC25" s="643"/>
      <c r="AD25" s="638" t="s">
        <v>21</v>
      </c>
      <c r="AE25" s="643" t="str">
        <f>+B13</f>
        <v>Rusic, Jennifer</v>
      </c>
      <c r="AF25" s="642"/>
      <c r="AG25" s="642"/>
      <c r="AH25" s="640"/>
      <c r="AI25" s="640"/>
      <c r="AJ25" s="644"/>
      <c r="AK25" s="645">
        <v>3</v>
      </c>
      <c r="AL25" s="644" t="s">
        <v>18</v>
      </c>
      <c r="AM25" s="646">
        <v>0</v>
      </c>
    </row>
    <row r="26" spans="1:39" ht="12.75" customHeight="1">
      <c r="A26" s="630"/>
      <c r="B26" s="631">
        <v>3</v>
      </c>
      <c r="C26" s="632" t="s">
        <v>21</v>
      </c>
      <c r="D26" s="633">
        <v>6</v>
      </c>
      <c r="E26" s="647" t="str">
        <f>+B9</f>
        <v>Kircher, Christina</v>
      </c>
      <c r="F26" s="635" t="s">
        <v>21</v>
      </c>
      <c r="G26" s="647" t="str">
        <f>+B15</f>
        <v>Hartl, Anke</v>
      </c>
      <c r="H26" s="613"/>
      <c r="I26" s="648">
        <v>3</v>
      </c>
      <c r="J26" s="649" t="s">
        <v>18</v>
      </c>
      <c r="K26" s="650">
        <v>0</v>
      </c>
      <c r="L26" s="617"/>
      <c r="M26" s="618"/>
      <c r="N26" s="618"/>
      <c r="S26" s="636"/>
      <c r="T26" s="637">
        <v>2</v>
      </c>
      <c r="U26" s="651" t="s">
        <v>21</v>
      </c>
      <c r="V26" s="639">
        <v>6</v>
      </c>
      <c r="W26" s="640" t="str">
        <f>+B7</f>
        <v>Prüller, Kim</v>
      </c>
      <c r="X26" s="490"/>
      <c r="Y26" s="640"/>
      <c r="Z26" s="641"/>
      <c r="AA26" s="490"/>
      <c r="AB26" s="642"/>
      <c r="AC26" s="643"/>
      <c r="AD26" s="641" t="s">
        <v>21</v>
      </c>
      <c r="AE26" s="643" t="str">
        <f>+B15</f>
        <v>Hartl, Anke</v>
      </c>
      <c r="AF26" s="642"/>
      <c r="AG26" s="642"/>
      <c r="AH26" s="640"/>
      <c r="AI26" s="640"/>
      <c r="AJ26" s="644"/>
      <c r="AK26" s="652">
        <v>3</v>
      </c>
      <c r="AL26" s="644" t="s">
        <v>18</v>
      </c>
      <c r="AM26" s="646">
        <v>0</v>
      </c>
    </row>
    <row r="27" spans="1:39" ht="12.75" customHeight="1" thickBot="1">
      <c r="A27" s="607"/>
      <c r="B27" s="653">
        <v>4</v>
      </c>
      <c r="C27" s="654" t="s">
        <v>21</v>
      </c>
      <c r="D27" s="655">
        <v>5</v>
      </c>
      <c r="E27" s="656" t="str">
        <f>+B11</f>
        <v>Köberl, Patricia</v>
      </c>
      <c r="F27" s="657" t="s">
        <v>21</v>
      </c>
      <c r="G27" s="656" t="str">
        <f>+B13</f>
        <v>Rusic, Jennifer</v>
      </c>
      <c r="H27" s="658"/>
      <c r="I27" s="659">
        <v>0</v>
      </c>
      <c r="J27" s="660" t="s">
        <v>18</v>
      </c>
      <c r="K27" s="661">
        <v>3</v>
      </c>
      <c r="L27" s="617"/>
      <c r="M27" s="618"/>
      <c r="N27" s="618"/>
      <c r="S27" s="662"/>
      <c r="T27" s="663">
        <v>1</v>
      </c>
      <c r="U27" s="664" t="s">
        <v>21</v>
      </c>
      <c r="V27" s="665">
        <v>7</v>
      </c>
      <c r="W27" s="666" t="str">
        <f>+B5</f>
        <v>Knochenhauer, Elena</v>
      </c>
      <c r="X27" s="458"/>
      <c r="Y27" s="666"/>
      <c r="Z27" s="667"/>
      <c r="AA27" s="458"/>
      <c r="AB27" s="666"/>
      <c r="AC27" s="666"/>
      <c r="AD27" s="667" t="s">
        <v>21</v>
      </c>
      <c r="AE27" s="666" t="str">
        <f>+B17</f>
        <v>Sommer, Denise</v>
      </c>
      <c r="AF27" s="666"/>
      <c r="AG27" s="666"/>
      <c r="AH27" s="666"/>
      <c r="AI27" s="666"/>
      <c r="AJ27" s="668"/>
      <c r="AK27" s="669">
        <v>3</v>
      </c>
      <c r="AL27" s="660" t="s">
        <v>18</v>
      </c>
      <c r="AM27" s="670">
        <v>0</v>
      </c>
    </row>
    <row r="28" spans="1:37" ht="12.75" customHeight="1">
      <c r="A28" s="671"/>
      <c r="B28" s="672"/>
      <c r="C28" s="673"/>
      <c r="D28" s="672"/>
      <c r="E28" s="674"/>
      <c r="F28" s="675"/>
      <c r="G28" s="674"/>
      <c r="H28" s="676"/>
      <c r="I28" s="677"/>
      <c r="J28" s="678"/>
      <c r="K28" s="677"/>
      <c r="L28" s="617"/>
      <c r="AK28" s="679"/>
    </row>
    <row r="29" spans="1:39" ht="12.75" customHeight="1" thickBot="1">
      <c r="A29" s="448"/>
      <c r="C29" s="594" t="s">
        <v>181</v>
      </c>
      <c r="L29" s="617"/>
      <c r="S29" s="458"/>
      <c r="T29" s="680" t="s">
        <v>182</v>
      </c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</row>
    <row r="30" spans="1:39" ht="12.75" customHeight="1">
      <c r="A30" s="671"/>
      <c r="B30" s="681">
        <v>7</v>
      </c>
      <c r="C30" s="621" t="s">
        <v>21</v>
      </c>
      <c r="D30" s="622">
        <v>8</v>
      </c>
      <c r="E30" s="623" t="str">
        <f>+B17</f>
        <v>Sommer, Denise</v>
      </c>
      <c r="F30" s="624" t="s">
        <v>21</v>
      </c>
      <c r="G30" s="626" t="str">
        <f>+B19</f>
        <v>Tezer, Beyza</v>
      </c>
      <c r="H30" s="599"/>
      <c r="I30" s="628">
        <v>3</v>
      </c>
      <c r="J30" s="627" t="s">
        <v>18</v>
      </c>
      <c r="K30" s="629">
        <v>1</v>
      </c>
      <c r="L30" s="617"/>
      <c r="M30" s="618"/>
      <c r="N30" s="618"/>
      <c r="S30" s="636"/>
      <c r="T30" s="682">
        <v>3</v>
      </c>
      <c r="U30" s="683" t="s">
        <v>21</v>
      </c>
      <c r="V30" s="684">
        <v>8</v>
      </c>
      <c r="W30" s="640" t="str">
        <f>+B9</f>
        <v>Kircher, Christina</v>
      </c>
      <c r="X30" s="490"/>
      <c r="Y30" s="640"/>
      <c r="Z30" s="641"/>
      <c r="AA30" s="490"/>
      <c r="AB30" s="642"/>
      <c r="AC30" s="640"/>
      <c r="AD30" s="641" t="s">
        <v>21</v>
      </c>
      <c r="AE30" s="640" t="str">
        <f>+B19</f>
        <v>Tezer, Beyza</v>
      </c>
      <c r="AF30" s="642"/>
      <c r="AG30" s="642"/>
      <c r="AH30" s="640"/>
      <c r="AI30" s="640"/>
      <c r="AJ30" s="685"/>
      <c r="AK30" s="686">
        <v>3</v>
      </c>
      <c r="AL30" s="687" t="s">
        <v>18</v>
      </c>
      <c r="AM30" s="688">
        <v>0</v>
      </c>
    </row>
    <row r="31" spans="1:39" ht="12.75" customHeight="1">
      <c r="A31" s="671"/>
      <c r="B31" s="689">
        <v>3</v>
      </c>
      <c r="C31" s="638" t="s">
        <v>21</v>
      </c>
      <c r="D31" s="639">
        <v>4</v>
      </c>
      <c r="E31" s="640" t="str">
        <f>+B9</f>
        <v>Kircher, Christina</v>
      </c>
      <c r="F31" s="638" t="s">
        <v>21</v>
      </c>
      <c r="G31" s="643" t="str">
        <f>+B11</f>
        <v>Köberl, Patricia</v>
      </c>
      <c r="H31" s="448"/>
      <c r="I31" s="645">
        <v>3</v>
      </c>
      <c r="J31" s="644" t="s">
        <v>18</v>
      </c>
      <c r="K31" s="646">
        <v>1</v>
      </c>
      <c r="L31" s="617"/>
      <c r="M31" s="618"/>
      <c r="N31" s="618"/>
      <c r="S31" s="636"/>
      <c r="T31" s="690">
        <v>2</v>
      </c>
      <c r="U31" s="651" t="s">
        <v>21</v>
      </c>
      <c r="V31" s="691">
        <v>4</v>
      </c>
      <c r="W31" s="640" t="str">
        <f>+B7</f>
        <v>Prüller, Kim</v>
      </c>
      <c r="X31" s="490"/>
      <c r="Y31" s="640"/>
      <c r="Z31" s="641"/>
      <c r="AA31" s="490"/>
      <c r="AB31" s="642"/>
      <c r="AC31" s="640"/>
      <c r="AD31" s="641" t="s">
        <v>21</v>
      </c>
      <c r="AE31" s="640" t="str">
        <f>+B11</f>
        <v>Köberl, Patricia</v>
      </c>
      <c r="AF31" s="642"/>
      <c r="AG31" s="692"/>
      <c r="AH31" s="693"/>
      <c r="AI31" s="693"/>
      <c r="AJ31" s="694"/>
      <c r="AK31" s="652">
        <v>3</v>
      </c>
      <c r="AL31" s="694" t="s">
        <v>18</v>
      </c>
      <c r="AM31" s="695">
        <v>1</v>
      </c>
    </row>
    <row r="32" spans="1:39" ht="12.75" customHeight="1">
      <c r="A32" s="671"/>
      <c r="B32" s="689">
        <v>2</v>
      </c>
      <c r="C32" s="651" t="s">
        <v>21</v>
      </c>
      <c r="D32" s="639">
        <v>5</v>
      </c>
      <c r="E32" s="640" t="str">
        <f>+B7</f>
        <v>Prüller, Kim</v>
      </c>
      <c r="F32" s="641" t="s">
        <v>21</v>
      </c>
      <c r="G32" s="643" t="str">
        <f>+B13</f>
        <v>Rusic, Jennifer</v>
      </c>
      <c r="H32" s="448"/>
      <c r="I32" s="652">
        <v>3</v>
      </c>
      <c r="J32" s="644" t="s">
        <v>18</v>
      </c>
      <c r="K32" s="646">
        <v>0</v>
      </c>
      <c r="L32" s="617"/>
      <c r="M32" s="618"/>
      <c r="N32" s="618"/>
      <c r="S32" s="636"/>
      <c r="T32" s="690">
        <v>1</v>
      </c>
      <c r="U32" s="696" t="s">
        <v>21</v>
      </c>
      <c r="V32" s="691">
        <v>5</v>
      </c>
      <c r="W32" s="640" t="str">
        <f>+B5</f>
        <v>Knochenhauer, Elena</v>
      </c>
      <c r="X32" s="490"/>
      <c r="Y32" s="640"/>
      <c r="Z32" s="641"/>
      <c r="AA32" s="490"/>
      <c r="AB32" s="642"/>
      <c r="AC32" s="640"/>
      <c r="AD32" s="638" t="s">
        <v>21</v>
      </c>
      <c r="AE32" s="640" t="str">
        <f>+B13</f>
        <v>Rusic, Jennifer</v>
      </c>
      <c r="AF32" s="642"/>
      <c r="AG32" s="692"/>
      <c r="AH32" s="693"/>
      <c r="AI32" s="693"/>
      <c r="AJ32" s="694"/>
      <c r="AK32" s="652">
        <v>3</v>
      </c>
      <c r="AL32" s="694" t="s">
        <v>18</v>
      </c>
      <c r="AM32" s="695">
        <v>0</v>
      </c>
    </row>
    <row r="33" spans="1:39" ht="12.75" customHeight="1" thickBot="1">
      <c r="A33" s="618"/>
      <c r="B33" s="697">
        <v>1</v>
      </c>
      <c r="C33" s="664" t="s">
        <v>21</v>
      </c>
      <c r="D33" s="665">
        <v>6</v>
      </c>
      <c r="E33" s="666" t="str">
        <f>+B5</f>
        <v>Knochenhauer, Elena</v>
      </c>
      <c r="F33" s="667" t="s">
        <v>21</v>
      </c>
      <c r="G33" s="666" t="str">
        <f>+B15</f>
        <v>Hartl, Anke</v>
      </c>
      <c r="H33" s="458"/>
      <c r="I33" s="669">
        <v>3</v>
      </c>
      <c r="J33" s="660" t="s">
        <v>18</v>
      </c>
      <c r="K33" s="670">
        <v>0</v>
      </c>
      <c r="L33" s="617"/>
      <c r="M33" s="618"/>
      <c r="N33" s="618"/>
      <c r="S33" s="698"/>
      <c r="T33" s="699">
        <v>6</v>
      </c>
      <c r="U33" s="664" t="s">
        <v>21</v>
      </c>
      <c r="V33" s="700">
        <v>7</v>
      </c>
      <c r="W33" s="701" t="str">
        <f>+B15</f>
        <v>Hartl, Anke</v>
      </c>
      <c r="X33" s="458"/>
      <c r="Y33" s="701"/>
      <c r="Z33" s="667"/>
      <c r="AA33" s="458"/>
      <c r="AB33" s="666"/>
      <c r="AC33" s="701"/>
      <c r="AD33" s="667" t="s">
        <v>21</v>
      </c>
      <c r="AE33" s="701" t="str">
        <f>+B17</f>
        <v>Sommer, Denise</v>
      </c>
      <c r="AF33" s="666"/>
      <c r="AG33" s="666"/>
      <c r="AH33" s="701"/>
      <c r="AI33" s="701"/>
      <c r="AJ33" s="702"/>
      <c r="AK33" s="703">
        <v>0</v>
      </c>
      <c r="AL33" s="702" t="s">
        <v>18</v>
      </c>
      <c r="AM33" s="704">
        <v>3</v>
      </c>
    </row>
    <row r="34" spans="1:37" ht="12.75" customHeight="1">
      <c r="A34" s="618"/>
      <c r="B34" s="705"/>
      <c r="C34" s="706"/>
      <c r="D34" s="705"/>
      <c r="E34" s="707"/>
      <c r="F34" s="706"/>
      <c r="G34" s="707"/>
      <c r="H34" s="676"/>
      <c r="I34" s="677"/>
      <c r="J34" s="678"/>
      <c r="K34" s="677"/>
      <c r="L34" s="617"/>
      <c r="AK34" s="679"/>
    </row>
    <row r="35" spans="1:20" ht="12.75" customHeight="1" thickBot="1">
      <c r="A35" s="448"/>
      <c r="B35" s="663"/>
      <c r="C35" s="680" t="s">
        <v>183</v>
      </c>
      <c r="D35" s="663"/>
      <c r="E35" s="666"/>
      <c r="F35" s="708"/>
      <c r="G35" s="666"/>
      <c r="H35" s="709"/>
      <c r="I35" s="710"/>
      <c r="J35" s="711"/>
      <c r="K35" s="710"/>
      <c r="L35" s="617"/>
      <c r="M35" s="448"/>
      <c r="N35" s="448"/>
      <c r="T35" s="712" t="s">
        <v>184</v>
      </c>
    </row>
    <row r="36" spans="1:39" ht="12.75" customHeight="1">
      <c r="A36" s="713"/>
      <c r="B36" s="714">
        <v>6</v>
      </c>
      <c r="C36" s="715" t="s">
        <v>21</v>
      </c>
      <c r="D36" s="716">
        <v>8</v>
      </c>
      <c r="E36" s="717" t="str">
        <f>+B15</f>
        <v>Hartl, Anke</v>
      </c>
      <c r="F36" s="718" t="s">
        <v>21</v>
      </c>
      <c r="G36" s="719" t="str">
        <f>+B19</f>
        <v>Tezer, Beyza</v>
      </c>
      <c r="H36" s="720"/>
      <c r="I36" s="721">
        <v>1</v>
      </c>
      <c r="J36" s="722" t="s">
        <v>18</v>
      </c>
      <c r="K36" s="723">
        <v>3</v>
      </c>
      <c r="L36" s="617"/>
      <c r="M36" s="618"/>
      <c r="N36" s="618"/>
      <c r="S36" s="724"/>
      <c r="T36" s="725">
        <v>1</v>
      </c>
      <c r="U36" s="726" t="s">
        <v>21</v>
      </c>
      <c r="V36" s="725">
        <v>3</v>
      </c>
      <c r="W36" s="727" t="str">
        <f>+B5</f>
        <v>Knochenhauer, Elena</v>
      </c>
      <c r="X36" s="464"/>
      <c r="Y36" s="464"/>
      <c r="Z36" s="464"/>
      <c r="AA36" s="464"/>
      <c r="AB36" s="464"/>
      <c r="AC36" s="464"/>
      <c r="AD36" s="728" t="s">
        <v>21</v>
      </c>
      <c r="AE36" s="729" t="str">
        <f>+B9</f>
        <v>Kircher, Christina</v>
      </c>
      <c r="AF36" s="464"/>
      <c r="AG36" s="464"/>
      <c r="AH36" s="464"/>
      <c r="AI36" s="464"/>
      <c r="AJ36" s="464"/>
      <c r="AK36" s="730">
        <v>3</v>
      </c>
      <c r="AL36" s="627" t="s">
        <v>18</v>
      </c>
      <c r="AM36" s="731">
        <v>0</v>
      </c>
    </row>
    <row r="37" spans="1:39" ht="12.75" customHeight="1">
      <c r="A37" s="713"/>
      <c r="B37" s="732">
        <v>2</v>
      </c>
      <c r="C37" s="632" t="s">
        <v>21</v>
      </c>
      <c r="D37" s="733">
        <v>3</v>
      </c>
      <c r="E37" s="734" t="str">
        <f>+B7</f>
        <v>Prüller, Kim</v>
      </c>
      <c r="F37" s="632" t="s">
        <v>21</v>
      </c>
      <c r="G37" s="735" t="str">
        <f>+B9</f>
        <v>Kircher, Christina</v>
      </c>
      <c r="H37" s="736"/>
      <c r="I37" s="737">
        <v>3</v>
      </c>
      <c r="J37" s="694" t="s">
        <v>18</v>
      </c>
      <c r="K37" s="616">
        <v>0</v>
      </c>
      <c r="L37" s="617"/>
      <c r="M37" s="618"/>
      <c r="N37" s="618"/>
      <c r="S37" s="738"/>
      <c r="T37" s="739">
        <v>2</v>
      </c>
      <c r="U37" s="638" t="s">
        <v>21</v>
      </c>
      <c r="V37" s="739">
        <v>8</v>
      </c>
      <c r="W37" s="740" t="str">
        <f>+B7</f>
        <v>Prüller, Kim</v>
      </c>
      <c r="X37" s="490"/>
      <c r="Y37" s="490"/>
      <c r="Z37" s="490"/>
      <c r="AA37" s="490"/>
      <c r="AB37" s="490"/>
      <c r="AC37" s="490"/>
      <c r="AD37" s="638" t="s">
        <v>21</v>
      </c>
      <c r="AE37" s="741" t="str">
        <f>+B19</f>
        <v>Tezer, Beyza</v>
      </c>
      <c r="AF37" s="490"/>
      <c r="AG37" s="490"/>
      <c r="AH37" s="490"/>
      <c r="AI37" s="490"/>
      <c r="AJ37" s="490"/>
      <c r="AK37" s="742">
        <v>3</v>
      </c>
      <c r="AL37" s="687" t="s">
        <v>18</v>
      </c>
      <c r="AM37" s="743">
        <v>0</v>
      </c>
    </row>
    <row r="38" spans="1:39" ht="12.75" customHeight="1">
      <c r="A38" s="744"/>
      <c r="B38" s="745">
        <v>1</v>
      </c>
      <c r="C38" s="746" t="s">
        <v>21</v>
      </c>
      <c r="D38" s="747">
        <v>4</v>
      </c>
      <c r="E38" s="748" t="str">
        <f>+B5</f>
        <v>Knochenhauer, Elena</v>
      </c>
      <c r="F38" s="749" t="s">
        <v>21</v>
      </c>
      <c r="G38" s="634" t="str">
        <f>+B11</f>
        <v>Köberl, Patricia</v>
      </c>
      <c r="H38" s="750"/>
      <c r="I38" s="751">
        <v>3</v>
      </c>
      <c r="J38" s="615" t="s">
        <v>18</v>
      </c>
      <c r="K38" s="695">
        <v>0</v>
      </c>
      <c r="L38" s="617"/>
      <c r="M38" s="618"/>
      <c r="N38" s="618"/>
      <c r="S38" s="738"/>
      <c r="T38" s="752">
        <v>4</v>
      </c>
      <c r="U38" s="746" t="s">
        <v>21</v>
      </c>
      <c r="V38" s="752">
        <v>7</v>
      </c>
      <c r="W38" s="753" t="str">
        <f>+B11</f>
        <v>Köberl, Patricia</v>
      </c>
      <c r="X38" s="490"/>
      <c r="Y38" s="490"/>
      <c r="Z38" s="490"/>
      <c r="AA38" s="490"/>
      <c r="AB38" s="490"/>
      <c r="AC38" s="490"/>
      <c r="AD38" s="746" t="s">
        <v>21</v>
      </c>
      <c r="AE38" s="741" t="str">
        <f>+B17</f>
        <v>Sommer, Denise</v>
      </c>
      <c r="AF38" s="490"/>
      <c r="AG38" s="490"/>
      <c r="AH38" s="490"/>
      <c r="AI38" s="490"/>
      <c r="AJ38" s="490"/>
      <c r="AK38" s="742">
        <v>1</v>
      </c>
      <c r="AL38" s="687" t="s">
        <v>18</v>
      </c>
      <c r="AM38" s="743">
        <v>3</v>
      </c>
    </row>
    <row r="39" spans="1:39" ht="12.75" customHeight="1" thickBot="1">
      <c r="A39" s="744"/>
      <c r="B39" s="754">
        <v>5</v>
      </c>
      <c r="C39" s="708" t="s">
        <v>21</v>
      </c>
      <c r="D39" s="665">
        <v>7</v>
      </c>
      <c r="E39" s="656" t="str">
        <f>+B13</f>
        <v>Rusic, Jennifer</v>
      </c>
      <c r="F39" s="755" t="s">
        <v>21</v>
      </c>
      <c r="G39" s="656" t="str">
        <f>+B17</f>
        <v>Sommer, Denise</v>
      </c>
      <c r="H39" s="458"/>
      <c r="I39" s="756">
        <v>3</v>
      </c>
      <c r="J39" s="702" t="s">
        <v>18</v>
      </c>
      <c r="K39" s="704">
        <v>0</v>
      </c>
      <c r="L39" s="618"/>
      <c r="M39" s="618"/>
      <c r="N39" s="618"/>
      <c r="S39" s="757"/>
      <c r="T39" s="663">
        <v>5</v>
      </c>
      <c r="U39" s="708" t="s">
        <v>21</v>
      </c>
      <c r="V39" s="663">
        <v>6</v>
      </c>
      <c r="W39" s="758" t="str">
        <f>+B13</f>
        <v>Rusic, Jennifer</v>
      </c>
      <c r="X39" s="458"/>
      <c r="Y39" s="458"/>
      <c r="Z39" s="458"/>
      <c r="AA39" s="458"/>
      <c r="AB39" s="458"/>
      <c r="AC39" s="458"/>
      <c r="AD39" s="708" t="s">
        <v>21</v>
      </c>
      <c r="AE39" s="759" t="str">
        <f>+B15</f>
        <v>Hartl, Anke</v>
      </c>
      <c r="AF39" s="458"/>
      <c r="AG39" s="458"/>
      <c r="AH39" s="458"/>
      <c r="AI39" s="458"/>
      <c r="AJ39" s="458"/>
      <c r="AK39" s="760">
        <v>3</v>
      </c>
      <c r="AL39" s="711" t="s">
        <v>18</v>
      </c>
      <c r="AM39" s="761">
        <v>0</v>
      </c>
    </row>
    <row r="40" spans="1:39" ht="12.75" customHeight="1">
      <c r="A40" s="618"/>
      <c r="B40" s="705"/>
      <c r="C40" s="706"/>
      <c r="D40" s="705"/>
      <c r="E40" s="707"/>
      <c r="F40" s="706"/>
      <c r="G40" s="707"/>
      <c r="H40" s="676"/>
      <c r="I40" s="677"/>
      <c r="J40" s="678"/>
      <c r="K40" s="677"/>
      <c r="L40" s="618"/>
      <c r="AM40" s="762"/>
    </row>
    <row r="41" spans="1:37" ht="12.75" customHeight="1" thickBot="1">
      <c r="A41" s="448"/>
      <c r="B41" s="653"/>
      <c r="C41" s="763" t="s">
        <v>185</v>
      </c>
      <c r="D41" s="653"/>
      <c r="E41" s="701"/>
      <c r="F41" s="657"/>
      <c r="G41" s="701"/>
      <c r="H41" s="709"/>
      <c r="I41" s="710"/>
      <c r="J41" s="711"/>
      <c r="K41" s="710"/>
      <c r="L41" s="61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679"/>
    </row>
    <row r="42" spans="1:36" ht="12.75" customHeight="1">
      <c r="A42" s="713"/>
      <c r="B42" s="764">
        <v>1</v>
      </c>
      <c r="C42" s="765" t="s">
        <v>21</v>
      </c>
      <c r="D42" s="766">
        <v>2</v>
      </c>
      <c r="E42" s="767" t="str">
        <f>+B5</f>
        <v>Knochenhauer, Elena</v>
      </c>
      <c r="F42" s="768" t="s">
        <v>21</v>
      </c>
      <c r="G42" s="767" t="str">
        <f>+B7</f>
        <v>Prüller, Kim</v>
      </c>
      <c r="H42" s="769"/>
      <c r="I42" s="770">
        <v>3</v>
      </c>
      <c r="J42" s="687" t="s">
        <v>18</v>
      </c>
      <c r="K42" s="743">
        <v>0</v>
      </c>
      <c r="L42" s="771"/>
      <c r="S42" s="772"/>
      <c r="T42" s="448"/>
      <c r="U42" s="448"/>
      <c r="V42" s="448"/>
      <c r="W42" s="448"/>
      <c r="X42" s="448"/>
      <c r="Y42" s="772"/>
      <c r="Z42" s="773"/>
      <c r="AA42" s="448"/>
      <c r="AB42" s="774"/>
      <c r="AC42" s="775"/>
      <c r="AD42" s="448"/>
      <c r="AE42" s="448"/>
      <c r="AF42" s="774"/>
      <c r="AG42" s="774"/>
      <c r="AH42" s="772"/>
      <c r="AI42" s="772"/>
      <c r="AJ42" s="722"/>
    </row>
    <row r="43" spans="1:36" ht="12.75" customHeight="1">
      <c r="A43" s="713"/>
      <c r="B43" s="608">
        <v>3</v>
      </c>
      <c r="C43" s="632" t="s">
        <v>21</v>
      </c>
      <c r="D43" s="610">
        <v>7</v>
      </c>
      <c r="E43" s="611" t="str">
        <f>+B9</f>
        <v>Kircher, Christina</v>
      </c>
      <c r="F43" s="635" t="s">
        <v>21</v>
      </c>
      <c r="G43" s="611" t="str">
        <f>+B17</f>
        <v>Sommer, Denise</v>
      </c>
      <c r="H43" s="613"/>
      <c r="I43" s="614">
        <v>3</v>
      </c>
      <c r="J43" s="615" t="s">
        <v>18</v>
      </c>
      <c r="K43" s="616">
        <v>0</v>
      </c>
      <c r="L43" s="771"/>
      <c r="S43" s="772"/>
      <c r="T43" s="448"/>
      <c r="U43" s="448"/>
      <c r="V43" s="448"/>
      <c r="W43" s="448"/>
      <c r="X43" s="448"/>
      <c r="Y43" s="772"/>
      <c r="Z43" s="773"/>
      <c r="AA43" s="448"/>
      <c r="AB43" s="774"/>
      <c r="AC43" s="775"/>
      <c r="AD43" s="448"/>
      <c r="AE43" s="448"/>
      <c r="AF43" s="774"/>
      <c r="AG43" s="774"/>
      <c r="AH43" s="772"/>
      <c r="AI43" s="772"/>
      <c r="AJ43" s="722"/>
    </row>
    <row r="44" spans="1:36" ht="12.75" customHeight="1">
      <c r="A44" s="776"/>
      <c r="B44" s="608">
        <v>4</v>
      </c>
      <c r="C44" s="632" t="s">
        <v>21</v>
      </c>
      <c r="D44" s="610">
        <v>6</v>
      </c>
      <c r="E44" s="634" t="str">
        <f>+B11</f>
        <v>Köberl, Patricia</v>
      </c>
      <c r="F44" s="635" t="s">
        <v>21</v>
      </c>
      <c r="G44" s="634" t="str">
        <f>+B15</f>
        <v>Hartl, Anke</v>
      </c>
      <c r="H44" s="613"/>
      <c r="I44" s="614">
        <v>3</v>
      </c>
      <c r="J44" s="615" t="s">
        <v>18</v>
      </c>
      <c r="K44" s="616">
        <v>0</v>
      </c>
      <c r="L44" s="762"/>
      <c r="S44" s="772"/>
      <c r="T44" s="448"/>
      <c r="U44" s="448"/>
      <c r="V44" s="448"/>
      <c r="W44" s="448"/>
      <c r="X44" s="448"/>
      <c r="Y44" s="772"/>
      <c r="Z44" s="773"/>
      <c r="AA44" s="448"/>
      <c r="AB44" s="774"/>
      <c r="AC44" s="775"/>
      <c r="AD44" s="448"/>
      <c r="AE44" s="448"/>
      <c r="AF44" s="774"/>
      <c r="AG44" s="774"/>
      <c r="AH44" s="772"/>
      <c r="AI44" s="772"/>
      <c r="AJ44" s="722"/>
    </row>
    <row r="45" spans="1:36" ht="12.75" customHeight="1" thickBot="1">
      <c r="A45" s="776"/>
      <c r="B45" s="754">
        <v>5</v>
      </c>
      <c r="C45" s="708" t="s">
        <v>21</v>
      </c>
      <c r="D45" s="663">
        <v>8</v>
      </c>
      <c r="E45" s="758" t="str">
        <f>+B13</f>
        <v>Rusic, Jennifer</v>
      </c>
      <c r="F45" s="708" t="s">
        <v>21</v>
      </c>
      <c r="G45" s="759" t="str">
        <f>+B19</f>
        <v>Tezer, Beyza</v>
      </c>
      <c r="H45" s="777"/>
      <c r="I45" s="760">
        <v>3</v>
      </c>
      <c r="J45" s="711" t="s">
        <v>18</v>
      </c>
      <c r="K45" s="761">
        <v>0</v>
      </c>
      <c r="L45" s="762"/>
      <c r="S45" s="774"/>
      <c r="T45" s="448"/>
      <c r="U45" s="448"/>
      <c r="V45" s="448"/>
      <c r="W45" s="448"/>
      <c r="X45" s="448"/>
      <c r="Y45" s="774"/>
      <c r="Z45" s="773"/>
      <c r="AA45" s="448"/>
      <c r="AB45" s="774"/>
      <c r="AC45" s="774"/>
      <c r="AD45" s="448"/>
      <c r="AE45" s="448"/>
      <c r="AF45" s="774"/>
      <c r="AG45" s="774"/>
      <c r="AH45" s="774"/>
      <c r="AI45" s="774"/>
      <c r="AJ45" s="722"/>
    </row>
    <row r="46" spans="9:13" ht="6.75" customHeight="1">
      <c r="I46"/>
      <c r="M46" s="778"/>
    </row>
    <row r="47" spans="2:29" ht="16.5" thickBot="1">
      <c r="B47" s="779" t="s">
        <v>87</v>
      </c>
      <c r="C47" s="458"/>
      <c r="D47" s="458"/>
      <c r="E47" s="458"/>
      <c r="F47" s="458"/>
      <c r="G47" s="458"/>
      <c r="I47"/>
      <c r="Z47" s="458"/>
      <c r="AA47" s="458"/>
      <c r="AB47" s="458"/>
      <c r="AC47" s="458"/>
    </row>
    <row r="48" spans="2:31" ht="16.5" thickBot="1">
      <c r="B48" s="780" t="s">
        <v>2</v>
      </c>
      <c r="C48" s="781"/>
      <c r="D48" s="781"/>
      <c r="E48" s="781"/>
      <c r="F48" s="782"/>
      <c r="G48" s="783" t="s">
        <v>98</v>
      </c>
      <c r="H48" s="784"/>
      <c r="I48" s="784"/>
      <c r="J48" s="784"/>
      <c r="K48" s="784"/>
      <c r="L48" s="781"/>
      <c r="M48" s="781"/>
      <c r="N48" s="781"/>
      <c r="O48" s="781"/>
      <c r="P48" s="785"/>
      <c r="Q48" s="781"/>
      <c r="R48" s="781"/>
      <c r="S48" s="782"/>
      <c r="T48" s="1059" t="s">
        <v>15</v>
      </c>
      <c r="U48" s="1060"/>
      <c r="V48" s="1061"/>
      <c r="W48" s="1062" t="s">
        <v>16</v>
      </c>
      <c r="X48" s="1060"/>
      <c r="Y48" s="1060"/>
      <c r="Z48" s="781"/>
      <c r="AA48" s="781"/>
      <c r="AB48" s="782"/>
      <c r="AC48" s="1069" t="s">
        <v>17</v>
      </c>
      <c r="AD48" s="1070"/>
      <c r="AE48" s="1071"/>
    </row>
    <row r="49" spans="2:31" ht="15.75">
      <c r="B49" s="797" t="str">
        <f>$B$5</f>
        <v>Knochenhauer, Elena</v>
      </c>
      <c r="C49" s="448"/>
      <c r="D49" s="448"/>
      <c r="E49" s="448"/>
      <c r="F49" s="603"/>
      <c r="G49" s="232" t="str">
        <f>$B$6</f>
        <v>TSG Heilbronn</v>
      </c>
      <c r="H49" s="787"/>
      <c r="I49" s="787"/>
      <c r="J49" s="787"/>
      <c r="K49" s="787"/>
      <c r="L49" s="448"/>
      <c r="M49" s="448"/>
      <c r="N49" s="448"/>
      <c r="O49" s="448"/>
      <c r="P49" s="788">
        <f aca="true" t="shared" si="0" ref="P49:P56">SUM(W49-Z49)</f>
        <v>21</v>
      </c>
      <c r="Q49" s="789"/>
      <c r="R49" s="789"/>
      <c r="S49" s="790"/>
      <c r="T49" s="791">
        <f>$AF$5</f>
        <v>7</v>
      </c>
      <c r="U49" s="792" t="s">
        <v>18</v>
      </c>
      <c r="V49" s="792">
        <f>$AH$5</f>
        <v>0</v>
      </c>
      <c r="W49" s="793">
        <f>$AI$5</f>
        <v>21</v>
      </c>
      <c r="X49" s="794"/>
      <c r="Y49" s="792" t="s">
        <v>18</v>
      </c>
      <c r="Z49" s="795">
        <f>$AK$5</f>
        <v>0</v>
      </c>
      <c r="AA49" s="794"/>
      <c r="AB49" s="603"/>
      <c r="AC49" s="1072">
        <v>1</v>
      </c>
      <c r="AD49" s="1073"/>
      <c r="AE49" s="796"/>
    </row>
    <row r="50" spans="2:31" ht="15.75">
      <c r="B50" s="786" t="str">
        <f>$B$7</f>
        <v>Prüller, Kim</v>
      </c>
      <c r="C50" s="448"/>
      <c r="D50" s="448"/>
      <c r="E50" s="448"/>
      <c r="F50" s="603"/>
      <c r="G50" s="232" t="str">
        <f>$B$8</f>
        <v>Spfr Neckarwestheim</v>
      </c>
      <c r="H50" s="787"/>
      <c r="I50" s="787"/>
      <c r="J50" s="787"/>
      <c r="K50" s="787"/>
      <c r="L50" s="448"/>
      <c r="N50" s="448"/>
      <c r="O50" s="448"/>
      <c r="P50" s="788">
        <f t="shared" si="0"/>
        <v>14</v>
      </c>
      <c r="Q50" s="789"/>
      <c r="R50" s="789"/>
      <c r="S50" s="790"/>
      <c r="T50" s="791">
        <f>$AF$7</f>
        <v>6</v>
      </c>
      <c r="U50" s="792" t="s">
        <v>18</v>
      </c>
      <c r="V50" s="792">
        <f>$AH$7</f>
        <v>1</v>
      </c>
      <c r="W50" s="793">
        <f>$AI$7</f>
        <v>18</v>
      </c>
      <c r="X50" s="794"/>
      <c r="Y50" s="792" t="s">
        <v>18</v>
      </c>
      <c r="Z50" s="795">
        <f>$AK$7</f>
        <v>4</v>
      </c>
      <c r="AA50" s="794"/>
      <c r="AB50" s="603"/>
      <c r="AC50" s="1074">
        <v>2</v>
      </c>
      <c r="AD50" s="1075"/>
      <c r="AE50" s="603"/>
    </row>
    <row r="51" spans="2:31" ht="15.75">
      <c r="B51" s="797" t="str">
        <f>$B$9</f>
        <v>Kircher, Christina</v>
      </c>
      <c r="C51" s="448"/>
      <c r="D51" s="448"/>
      <c r="E51" s="448"/>
      <c r="F51" s="603"/>
      <c r="G51" s="232" t="str">
        <f>$B$10</f>
        <v>TSV Weinsberg</v>
      </c>
      <c r="H51" s="787"/>
      <c r="I51" s="787"/>
      <c r="J51" s="787"/>
      <c r="K51" s="787"/>
      <c r="L51" s="448"/>
      <c r="M51" s="448"/>
      <c r="N51" s="448"/>
      <c r="O51" s="448"/>
      <c r="P51" s="788">
        <f t="shared" si="0"/>
        <v>8</v>
      </c>
      <c r="Q51" s="789"/>
      <c r="R51" s="789"/>
      <c r="S51" s="790"/>
      <c r="T51" s="791">
        <f>$AF$9</f>
        <v>5</v>
      </c>
      <c r="U51" s="792" t="s">
        <v>18</v>
      </c>
      <c r="V51" s="792">
        <f>$AH$9</f>
        <v>2</v>
      </c>
      <c r="W51" s="793">
        <f>$AI$9</f>
        <v>15</v>
      </c>
      <c r="X51" s="794"/>
      <c r="Y51" s="792" t="s">
        <v>18</v>
      </c>
      <c r="Z51" s="795">
        <f>$AK$9</f>
        <v>7</v>
      </c>
      <c r="AA51" s="794"/>
      <c r="AB51" s="603"/>
      <c r="AC51" s="1074">
        <v>3</v>
      </c>
      <c r="AD51" s="1075"/>
      <c r="AE51" s="603"/>
    </row>
    <row r="52" spans="2:31" ht="15.75">
      <c r="B52" s="797" t="str">
        <f>$B$13</f>
        <v>Rusic, Jennifer</v>
      </c>
      <c r="C52" s="448"/>
      <c r="D52" s="448"/>
      <c r="E52" s="448"/>
      <c r="F52" s="603"/>
      <c r="G52" s="232" t="str">
        <f>$B$14</f>
        <v>TGV E. Beilstein</v>
      </c>
      <c r="H52" s="787"/>
      <c r="I52" s="787"/>
      <c r="J52" s="787"/>
      <c r="K52" s="787"/>
      <c r="L52" s="448"/>
      <c r="M52" s="448"/>
      <c r="N52" s="448"/>
      <c r="O52" s="448"/>
      <c r="P52" s="788">
        <f t="shared" si="0"/>
        <v>3</v>
      </c>
      <c r="Q52" s="789"/>
      <c r="R52" s="789"/>
      <c r="S52" s="790"/>
      <c r="T52" s="791">
        <f>$AF$13</f>
        <v>4</v>
      </c>
      <c r="U52" s="792" t="s">
        <v>18</v>
      </c>
      <c r="V52" s="792">
        <f>$AH$13</f>
        <v>3</v>
      </c>
      <c r="W52" s="793">
        <f>$AI$13</f>
        <v>12</v>
      </c>
      <c r="X52" s="794"/>
      <c r="Y52" s="792" t="s">
        <v>18</v>
      </c>
      <c r="Z52" s="795">
        <f>$AK$13</f>
        <v>9</v>
      </c>
      <c r="AA52" s="794"/>
      <c r="AB52" s="603"/>
      <c r="AC52" s="1074">
        <v>4</v>
      </c>
      <c r="AD52" s="1075"/>
      <c r="AE52" s="603"/>
    </row>
    <row r="53" spans="2:31" ht="15.75">
      <c r="B53" s="797" t="str">
        <f>$B$17</f>
        <v>Sommer, Denise</v>
      </c>
      <c r="C53" s="448"/>
      <c r="D53" s="448"/>
      <c r="E53" s="448"/>
      <c r="F53" s="603"/>
      <c r="G53" s="1027" t="str">
        <f>$B$18</f>
        <v>Spfr Neckarwestheim</v>
      </c>
      <c r="H53" s="787"/>
      <c r="I53" s="787"/>
      <c r="J53" s="787"/>
      <c r="K53" s="787"/>
      <c r="L53" s="448"/>
      <c r="M53" s="448"/>
      <c r="N53" s="448"/>
      <c r="O53" s="448"/>
      <c r="P53" s="788">
        <f t="shared" si="0"/>
        <v>-5</v>
      </c>
      <c r="Q53" s="789"/>
      <c r="R53" s="789"/>
      <c r="S53" s="790"/>
      <c r="T53" s="791">
        <f>$AF$17</f>
        <v>3</v>
      </c>
      <c r="U53" s="792" t="s">
        <v>18</v>
      </c>
      <c r="V53" s="792">
        <f>$AH$17</f>
        <v>4</v>
      </c>
      <c r="W53" s="793">
        <f>$AI$17</f>
        <v>9</v>
      </c>
      <c r="X53" s="789"/>
      <c r="Y53" s="792" t="s">
        <v>18</v>
      </c>
      <c r="Z53" s="795">
        <f>$AK$17</f>
        <v>14</v>
      </c>
      <c r="AA53" s="789"/>
      <c r="AB53" s="603"/>
      <c r="AC53" s="1074">
        <v>5</v>
      </c>
      <c r="AD53" s="1075"/>
      <c r="AE53" s="603"/>
    </row>
    <row r="54" spans="2:31" ht="15.75">
      <c r="B54" s="797" t="str">
        <f>$B$11</f>
        <v>Köberl, Patricia</v>
      </c>
      <c r="C54" s="448"/>
      <c r="D54" s="448"/>
      <c r="E54" s="448"/>
      <c r="F54" s="603"/>
      <c r="G54" s="232" t="str">
        <f>$B$12</f>
        <v>TGV E. Beilstein</v>
      </c>
      <c r="H54" s="787"/>
      <c r="I54" s="787"/>
      <c r="J54" s="787"/>
      <c r="K54" s="787"/>
      <c r="L54" s="448"/>
      <c r="M54" s="448"/>
      <c r="N54" s="448"/>
      <c r="O54" s="448"/>
      <c r="P54" s="788">
        <f t="shared" si="0"/>
        <v>-7</v>
      </c>
      <c r="Q54" s="789"/>
      <c r="R54" s="789"/>
      <c r="S54" s="790"/>
      <c r="T54" s="791">
        <f>$AF$11</f>
        <v>2</v>
      </c>
      <c r="U54" s="792" t="s">
        <v>18</v>
      </c>
      <c r="V54" s="792">
        <f>$AH$11</f>
        <v>5</v>
      </c>
      <c r="W54" s="793">
        <f>$AI$11</f>
        <v>9</v>
      </c>
      <c r="X54" s="794"/>
      <c r="Y54" s="792" t="s">
        <v>18</v>
      </c>
      <c r="Z54" s="795">
        <f>$AK$11</f>
        <v>16</v>
      </c>
      <c r="AA54" s="794"/>
      <c r="AB54" s="603"/>
      <c r="AC54" s="1074">
        <v>6</v>
      </c>
      <c r="AD54" s="1075"/>
      <c r="AE54" s="603"/>
    </row>
    <row r="55" spans="2:31" ht="15.75">
      <c r="B55" s="797" t="str">
        <f>$B$19</f>
        <v>Tezer, Beyza</v>
      </c>
      <c r="C55" s="448"/>
      <c r="D55" s="448"/>
      <c r="E55" s="448"/>
      <c r="F55" s="603"/>
      <c r="G55" s="232" t="str">
        <f>$B$20</f>
        <v>TG Offenau</v>
      </c>
      <c r="H55" s="448"/>
      <c r="J55" s="448"/>
      <c r="K55" s="448"/>
      <c r="L55" s="448"/>
      <c r="M55" s="448"/>
      <c r="N55" s="448"/>
      <c r="O55" s="448"/>
      <c r="P55" s="788">
        <f t="shared" si="0"/>
        <v>-14</v>
      </c>
      <c r="Q55" s="789"/>
      <c r="R55" s="789"/>
      <c r="S55" s="790"/>
      <c r="T55" s="791">
        <f>$AF$19</f>
        <v>1</v>
      </c>
      <c r="U55" s="792" t="s">
        <v>18</v>
      </c>
      <c r="V55" s="792">
        <f>$AH$19</f>
        <v>6</v>
      </c>
      <c r="W55" s="793">
        <f>$AI$19</f>
        <v>5</v>
      </c>
      <c r="X55" s="794"/>
      <c r="Y55" s="792" t="s">
        <v>18</v>
      </c>
      <c r="Z55" s="795">
        <f>$AK$19</f>
        <v>19</v>
      </c>
      <c r="AA55" s="794"/>
      <c r="AB55" s="603"/>
      <c r="AC55" s="1074">
        <v>7</v>
      </c>
      <c r="AD55" s="1075"/>
      <c r="AE55" s="603"/>
    </row>
    <row r="56" spans="2:31" ht="16.5" thickBot="1">
      <c r="B56" s="798" t="str">
        <f>$B$15</f>
        <v>Hartl, Anke</v>
      </c>
      <c r="C56" s="458"/>
      <c r="D56" s="458"/>
      <c r="E56" s="458"/>
      <c r="F56" s="799"/>
      <c r="G56" s="800" t="str">
        <f>$B$16</f>
        <v>Friedrichshaller SV</v>
      </c>
      <c r="H56" s="801"/>
      <c r="I56" s="801"/>
      <c r="J56" s="801"/>
      <c r="K56" s="801"/>
      <c r="L56" s="458"/>
      <c r="M56" s="458"/>
      <c r="N56" s="458"/>
      <c r="O56" s="458"/>
      <c r="P56" s="802">
        <f t="shared" si="0"/>
        <v>-20</v>
      </c>
      <c r="Q56" s="803"/>
      <c r="R56" s="803"/>
      <c r="S56" s="804"/>
      <c r="T56" s="805">
        <f>$AF$15</f>
        <v>0</v>
      </c>
      <c r="U56" s="806" t="s">
        <v>18</v>
      </c>
      <c r="V56" s="806">
        <f>$AH$15</f>
        <v>7</v>
      </c>
      <c r="W56" s="807">
        <f>$AI$15</f>
        <v>1</v>
      </c>
      <c r="X56" s="803"/>
      <c r="Y56" s="806" t="s">
        <v>18</v>
      </c>
      <c r="Z56" s="808">
        <f>$AK$15</f>
        <v>21</v>
      </c>
      <c r="AA56" s="803"/>
      <c r="AB56" s="799"/>
      <c r="AC56" s="1080">
        <v>8</v>
      </c>
      <c r="AD56" s="1081"/>
      <c r="AE56" s="799"/>
    </row>
    <row r="57" spans="9:28" ht="13.5" thickBot="1">
      <c r="I57"/>
      <c r="T57" s="780">
        <f>SUM(T49:T56)</f>
        <v>28</v>
      </c>
      <c r="U57" s="809" t="s">
        <v>18</v>
      </c>
      <c r="V57" s="783">
        <f>SUM(V49:V56)</f>
        <v>28</v>
      </c>
      <c r="W57" s="810">
        <f>SUM(W49:W56)</f>
        <v>90</v>
      </c>
      <c r="X57" s="811"/>
      <c r="Y57" s="809" t="s">
        <v>18</v>
      </c>
      <c r="Z57" s="812">
        <f>SUM(Z49:Z56)</f>
        <v>90</v>
      </c>
      <c r="AA57" s="811"/>
      <c r="AB57" s="782"/>
    </row>
  </sheetData>
  <sheetProtection password="C65E"/>
  <mergeCells count="22">
    <mergeCell ref="T48:V48"/>
    <mergeCell ref="W48:Y48"/>
    <mergeCell ref="AF4:AH4"/>
    <mergeCell ref="AI4:AK4"/>
    <mergeCell ref="AL4:AM4"/>
    <mergeCell ref="AC48:AE48"/>
    <mergeCell ref="AC49:AD49"/>
    <mergeCell ref="AC54:AD54"/>
    <mergeCell ref="AL5:AM5"/>
    <mergeCell ref="AL7:AM7"/>
    <mergeCell ref="AL9:AM9"/>
    <mergeCell ref="AL11:AM11"/>
    <mergeCell ref="AL13:AM13"/>
    <mergeCell ref="AL15:AM15"/>
    <mergeCell ref="AL17:AM17"/>
    <mergeCell ref="AL19:AM19"/>
    <mergeCell ref="AC55:AD55"/>
    <mergeCell ref="AC56:AD56"/>
    <mergeCell ref="AC50:AD50"/>
    <mergeCell ref="AC51:AD51"/>
    <mergeCell ref="AC52:AD52"/>
    <mergeCell ref="AC53:AD53"/>
  </mergeCells>
  <printOptions/>
  <pageMargins left="0.1968503937007874" right="0.1968503937007874" top="0.3937007874015748" bottom="0.3937007874015748" header="0.5118110236220472" footer="0.5118110236220472"/>
  <pageSetup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57"/>
  <sheetViews>
    <sheetView workbookViewId="0" topLeftCell="A10">
      <selection activeCell="Z44" sqref="Z44"/>
    </sheetView>
  </sheetViews>
  <sheetFormatPr defaultColWidth="11.421875" defaultRowHeight="12.75"/>
  <cols>
    <col min="1" max="1" width="3.7109375" style="0" customWidth="1"/>
    <col min="2" max="4" width="1.8515625" style="0" customWidth="1"/>
    <col min="5" max="5" width="10.421875" style="0" customWidth="1"/>
    <col min="6" max="6" width="1.7109375" style="0" customWidth="1"/>
    <col min="7" max="7" width="10.7109375" style="0" customWidth="1"/>
    <col min="8" max="8" width="2.00390625" style="0" customWidth="1"/>
    <col min="9" max="9" width="1.8515625" style="448" customWidth="1"/>
    <col min="10" max="10" width="2.00390625" style="0" customWidth="1"/>
    <col min="11" max="13" width="1.8515625" style="0" customWidth="1"/>
    <col min="14" max="14" width="2.00390625" style="0" customWidth="1"/>
    <col min="15" max="15" width="1.8515625" style="0" customWidth="1"/>
    <col min="16" max="17" width="2.00390625" style="0" customWidth="1"/>
    <col min="18" max="18" width="1.8515625" style="0" customWidth="1"/>
    <col min="19" max="20" width="2.00390625" style="0" customWidth="1"/>
    <col min="21" max="21" width="1.8515625" style="0" customWidth="1"/>
    <col min="22" max="23" width="2.00390625" style="0" customWidth="1"/>
    <col min="24" max="24" width="1.8515625" style="0" customWidth="1"/>
    <col min="25" max="26" width="2.00390625" style="0" customWidth="1"/>
    <col min="27" max="27" width="1.8515625" style="0" customWidth="1"/>
    <col min="28" max="29" width="2.00390625" style="0" customWidth="1"/>
    <col min="30" max="31" width="1.8515625" style="0" customWidth="1"/>
    <col min="32" max="32" width="3.28125" style="0" customWidth="1"/>
    <col min="33" max="33" width="1.8515625" style="0" customWidth="1"/>
    <col min="34" max="34" width="3.00390625" style="0" customWidth="1"/>
    <col min="35" max="35" width="3.28125" style="0" customWidth="1"/>
    <col min="36" max="36" width="1.8515625" style="0" customWidth="1"/>
    <col min="37" max="37" width="3.28125" style="0" customWidth="1"/>
    <col min="38" max="39" width="2.57421875" style="0" customWidth="1"/>
    <col min="40" max="40" width="0.2890625" style="0" hidden="1" customWidth="1"/>
    <col min="41" max="41" width="10.7109375" style="0" customWidth="1"/>
  </cols>
  <sheetData>
    <row r="1" spans="1:40" ht="13.5" customHeight="1">
      <c r="A1" s="444"/>
      <c r="B1" s="445"/>
      <c r="C1" s="446"/>
      <c r="D1" s="445"/>
      <c r="E1" s="447"/>
      <c r="F1" s="446"/>
      <c r="G1" s="444"/>
      <c r="H1" s="448"/>
      <c r="I1" s="449"/>
      <c r="J1" s="450"/>
      <c r="K1" s="449"/>
      <c r="M1" s="448"/>
      <c r="N1" s="448"/>
      <c r="O1" s="451"/>
      <c r="P1" s="452"/>
      <c r="Q1" s="451"/>
      <c r="R1" s="448"/>
      <c r="S1" s="448"/>
      <c r="T1" s="448"/>
      <c r="U1" s="448"/>
      <c r="V1" s="448"/>
      <c r="W1" s="448"/>
      <c r="X1" s="452"/>
      <c r="Y1" s="448"/>
      <c r="Z1" s="452"/>
      <c r="AA1" s="448"/>
      <c r="AB1" s="448"/>
      <c r="AC1" s="448"/>
      <c r="AD1" s="448"/>
      <c r="AE1" s="448"/>
      <c r="AF1" s="448"/>
      <c r="AG1" s="448"/>
      <c r="AH1" s="448"/>
      <c r="AI1" s="448"/>
      <c r="AJ1" s="453"/>
      <c r="AK1" s="448"/>
      <c r="AL1" s="453"/>
      <c r="AM1" s="453"/>
      <c r="AN1" s="448"/>
    </row>
    <row r="2" spans="1:40" ht="13.5" customHeight="1">
      <c r="A2" s="454" t="s">
        <v>0</v>
      </c>
      <c r="B2" s="454"/>
      <c r="C2" s="454"/>
      <c r="D2" s="454"/>
      <c r="E2" s="454"/>
      <c r="F2" s="454"/>
      <c r="G2" s="261" t="s">
        <v>100</v>
      </c>
      <c r="H2" s="448"/>
      <c r="I2" s="449"/>
      <c r="J2" s="450"/>
      <c r="K2" s="449"/>
      <c r="M2" s="448"/>
      <c r="N2" s="448"/>
      <c r="O2" s="451"/>
      <c r="P2" s="452"/>
      <c r="Q2" s="451"/>
      <c r="R2" s="448"/>
      <c r="S2" s="448"/>
      <c r="T2" s="448"/>
      <c r="U2" s="448"/>
      <c r="V2" s="448"/>
      <c r="W2" s="448"/>
      <c r="X2" s="452"/>
      <c r="Y2" s="455"/>
      <c r="Z2" s="456" t="s">
        <v>227</v>
      </c>
      <c r="AA2" s="448"/>
      <c r="AB2" s="448"/>
      <c r="AC2" s="448"/>
      <c r="AD2" s="448"/>
      <c r="AE2" s="448"/>
      <c r="AF2" s="448"/>
      <c r="AG2" s="448"/>
      <c r="AH2" s="448"/>
      <c r="AI2" s="448"/>
      <c r="AJ2" s="453"/>
      <c r="AK2" s="448"/>
      <c r="AL2" s="453"/>
      <c r="AM2" s="453"/>
      <c r="AN2" s="448"/>
    </row>
    <row r="3" spans="1:40" ht="13.5" customHeight="1" thickBot="1">
      <c r="A3" s="448"/>
      <c r="B3" s="451"/>
      <c r="C3" s="457"/>
      <c r="D3" s="451"/>
      <c r="E3" s="458"/>
      <c r="F3" s="459"/>
      <c r="G3" s="458"/>
      <c r="H3" s="448"/>
      <c r="I3" s="460"/>
      <c r="J3" s="453"/>
      <c r="K3" s="460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</row>
    <row r="4" spans="1:39" ht="13.5" customHeight="1">
      <c r="A4" s="461" t="s">
        <v>1</v>
      </c>
      <c r="B4" s="462" t="s">
        <v>2</v>
      </c>
      <c r="C4" s="463"/>
      <c r="D4" s="463"/>
      <c r="E4" s="464"/>
      <c r="F4" s="464"/>
      <c r="G4" s="464"/>
      <c r="H4" s="465"/>
      <c r="I4" s="466">
        <v>1</v>
      </c>
      <c r="J4" s="467"/>
      <c r="K4" s="468"/>
      <c r="L4" s="466">
        <v>2</v>
      </c>
      <c r="M4" s="469"/>
      <c r="N4" s="466"/>
      <c r="O4" s="466">
        <v>3</v>
      </c>
      <c r="P4" s="469"/>
      <c r="Q4" s="470"/>
      <c r="R4" s="466">
        <v>4</v>
      </c>
      <c r="S4" s="466"/>
      <c r="T4" s="470"/>
      <c r="U4" s="466">
        <v>5</v>
      </c>
      <c r="V4" s="469"/>
      <c r="W4" s="466"/>
      <c r="X4" s="466">
        <v>6</v>
      </c>
      <c r="Y4" s="469"/>
      <c r="Z4" s="466"/>
      <c r="AA4" s="466">
        <v>7</v>
      </c>
      <c r="AB4" s="466"/>
      <c r="AC4" s="470"/>
      <c r="AD4" s="466">
        <v>8</v>
      </c>
      <c r="AE4" s="468"/>
      <c r="AF4" s="1063" t="s">
        <v>15</v>
      </c>
      <c r="AG4" s="1064"/>
      <c r="AH4" s="1065"/>
      <c r="AI4" s="1066" t="s">
        <v>16</v>
      </c>
      <c r="AJ4" s="1064"/>
      <c r="AK4" s="1065"/>
      <c r="AL4" s="1067" t="s">
        <v>17</v>
      </c>
      <c r="AM4" s="1068"/>
    </row>
    <row r="5" spans="1:39" ht="13.5" customHeight="1">
      <c r="A5" s="471">
        <v>1</v>
      </c>
      <c r="B5" s="472" t="s">
        <v>255</v>
      </c>
      <c r="C5" s="473"/>
      <c r="D5" s="474"/>
      <c r="F5" s="475"/>
      <c r="G5" s="476"/>
      <c r="H5" s="477"/>
      <c r="I5" s="478"/>
      <c r="J5" s="479"/>
      <c r="K5" s="480">
        <f>+I42</f>
        <v>3</v>
      </c>
      <c r="L5" s="481" t="s">
        <v>18</v>
      </c>
      <c r="M5" s="482">
        <f>+K42</f>
        <v>1</v>
      </c>
      <c r="N5" s="480">
        <f>+AK36</f>
        <v>3</v>
      </c>
      <c r="O5" s="481" t="s">
        <v>18</v>
      </c>
      <c r="P5" s="482">
        <f>+AM36</f>
        <v>0</v>
      </c>
      <c r="Q5" s="480">
        <f>+I38</f>
        <v>3</v>
      </c>
      <c r="R5" s="481" t="s">
        <v>18</v>
      </c>
      <c r="S5" s="483">
        <f>+K38</f>
        <v>0</v>
      </c>
      <c r="T5" s="480">
        <f>+AK32</f>
        <v>3</v>
      </c>
      <c r="U5" s="481" t="s">
        <v>18</v>
      </c>
      <c r="V5" s="482">
        <f>+AM32</f>
        <v>0</v>
      </c>
      <c r="W5" s="483">
        <f>+I33</f>
        <v>3</v>
      </c>
      <c r="X5" s="484" t="s">
        <v>18</v>
      </c>
      <c r="Y5" s="482">
        <f>+K33</f>
        <v>0</v>
      </c>
      <c r="Z5" s="483">
        <f>+AK27</f>
        <v>3</v>
      </c>
      <c r="AA5" s="484" t="s">
        <v>18</v>
      </c>
      <c r="AB5" s="483">
        <f>+AM27</f>
        <v>0</v>
      </c>
      <c r="AC5" s="480">
        <f>+I24</f>
        <v>3</v>
      </c>
      <c r="AD5" s="481" t="s">
        <v>18</v>
      </c>
      <c r="AE5" s="483">
        <f>+K24</f>
        <v>1</v>
      </c>
      <c r="AF5" s="485">
        <f>SUM(K6,N6,Q6,T6,W6,Z6,AC6)</f>
        <v>7</v>
      </c>
      <c r="AG5" s="486" t="s">
        <v>18</v>
      </c>
      <c r="AH5" s="487">
        <f>SUM(AE6,AB6,Y6,V6,S6,P6,M6)</f>
        <v>0</v>
      </c>
      <c r="AI5" s="486">
        <f>SUM(H5,K5,N5,Q5,T5,W5,Z5,AC5)</f>
        <v>21</v>
      </c>
      <c r="AJ5" s="486" t="s">
        <v>18</v>
      </c>
      <c r="AK5" s="486">
        <f>SUM(J5,M5,P5,S5,V5,Y5,AB5,AE5,)</f>
        <v>2</v>
      </c>
      <c r="AL5" s="1076"/>
      <c r="AM5" s="1077"/>
    </row>
    <row r="6" spans="1:39" ht="13.5" customHeight="1">
      <c r="A6" s="488"/>
      <c r="B6" s="489" t="s">
        <v>122</v>
      </c>
      <c r="C6" s="490"/>
      <c r="D6" s="491"/>
      <c r="E6" s="490"/>
      <c r="F6" s="492"/>
      <c r="G6" s="493"/>
      <c r="H6" s="494"/>
      <c r="I6" s="494"/>
      <c r="J6" s="495"/>
      <c r="K6" s="496">
        <f>IF(K5=3,1,0)</f>
        <v>1</v>
      </c>
      <c r="L6" s="497"/>
      <c r="M6" s="498">
        <f>IF(M5=3,1,0)</f>
        <v>0</v>
      </c>
      <c r="N6" s="496">
        <f>IF(N5=3,1,0)</f>
        <v>1</v>
      </c>
      <c r="O6" s="497"/>
      <c r="P6" s="498">
        <f>IF(P5=3,1,0)</f>
        <v>0</v>
      </c>
      <c r="Q6" s="496">
        <f>IF(Q5=3,1,0)</f>
        <v>1</v>
      </c>
      <c r="R6" s="497"/>
      <c r="S6" s="498">
        <f>IF(S5=3,1,0)</f>
        <v>0</v>
      </c>
      <c r="T6" s="496">
        <f>IF(T5=3,1,0)</f>
        <v>1</v>
      </c>
      <c r="U6" s="497"/>
      <c r="V6" s="498">
        <f>IF(V5=3,1,0)</f>
        <v>0</v>
      </c>
      <c r="W6" s="496">
        <f>IF(W5=3,1,0)</f>
        <v>1</v>
      </c>
      <c r="X6" s="499"/>
      <c r="Y6" s="498">
        <f>IF(Y5=3,1,0)</f>
        <v>0</v>
      </c>
      <c r="Z6" s="496">
        <f>IF(Z5=3,1,0)</f>
        <v>1</v>
      </c>
      <c r="AA6" s="499"/>
      <c r="AB6" s="498">
        <f>IF(AB5=3,1,0)</f>
        <v>0</v>
      </c>
      <c r="AC6" s="496">
        <f>IF(AC5=3,1,0)</f>
        <v>1</v>
      </c>
      <c r="AD6" s="497"/>
      <c r="AE6" s="496">
        <f>IF(AE5=3,1,0)</f>
        <v>0</v>
      </c>
      <c r="AF6" s="500"/>
      <c r="AG6" s="501"/>
      <c r="AH6" s="502"/>
      <c r="AI6" s="501"/>
      <c r="AJ6" s="501"/>
      <c r="AK6" s="501"/>
      <c r="AL6" s="503"/>
      <c r="AM6" s="504"/>
    </row>
    <row r="7" spans="1:39" ht="13.5" customHeight="1">
      <c r="A7" s="471">
        <v>2</v>
      </c>
      <c r="B7" s="472" t="s">
        <v>256</v>
      </c>
      <c r="C7" s="473"/>
      <c r="D7" s="474"/>
      <c r="F7" s="505"/>
      <c r="G7" s="506"/>
      <c r="H7" s="507">
        <f>+K42</f>
        <v>1</v>
      </c>
      <c r="I7" s="481" t="s">
        <v>18</v>
      </c>
      <c r="J7" s="508">
        <f>+I42</f>
        <v>3</v>
      </c>
      <c r="K7" s="509"/>
      <c r="L7" s="510"/>
      <c r="M7" s="511"/>
      <c r="N7" s="480">
        <f>+I37</f>
        <v>3</v>
      </c>
      <c r="O7" s="481" t="s">
        <v>18</v>
      </c>
      <c r="P7" s="482">
        <f>+K37</f>
        <v>1</v>
      </c>
      <c r="Q7" s="480">
        <f>+AK31</f>
        <v>3</v>
      </c>
      <c r="R7" s="481" t="s">
        <v>18</v>
      </c>
      <c r="S7" s="483">
        <f>+AM31</f>
        <v>2</v>
      </c>
      <c r="T7" s="480">
        <f>+I32</f>
        <v>3</v>
      </c>
      <c r="U7" s="481" t="s">
        <v>18</v>
      </c>
      <c r="V7" s="482">
        <f>+K32</f>
        <v>0</v>
      </c>
      <c r="W7" s="483">
        <f>+AK26</f>
        <v>3</v>
      </c>
      <c r="X7" s="484" t="s">
        <v>18</v>
      </c>
      <c r="Y7" s="482">
        <f>+AM26</f>
        <v>0</v>
      </c>
      <c r="Z7" s="483">
        <f>+I25</f>
        <v>3</v>
      </c>
      <c r="AA7" s="484" t="s">
        <v>18</v>
      </c>
      <c r="AB7" s="483">
        <f>+K25</f>
        <v>0</v>
      </c>
      <c r="AC7" s="480">
        <f>+AK37</f>
        <v>3</v>
      </c>
      <c r="AD7" s="481" t="s">
        <v>18</v>
      </c>
      <c r="AE7" s="483">
        <f>+AM37</f>
        <v>1</v>
      </c>
      <c r="AF7" s="485">
        <f>SUM(AC8,Z8,W8,T8,Q8,N8,H8)</f>
        <v>6</v>
      </c>
      <c r="AG7" s="486" t="s">
        <v>18</v>
      </c>
      <c r="AH7" s="487">
        <f>SUM(AE8,AB8,Y8,V8,S8,P8,J8)</f>
        <v>1</v>
      </c>
      <c r="AI7" s="486">
        <f>SUM(H7,K7,N7,Q7,T7,W7,Z7,AC7)</f>
        <v>19</v>
      </c>
      <c r="AJ7" s="486" t="s">
        <v>18</v>
      </c>
      <c r="AK7" s="486">
        <f>SUM(J7,M7,P7,S7,V7,Y7,AB7,AE7,)</f>
        <v>7</v>
      </c>
      <c r="AL7" s="1076"/>
      <c r="AM7" s="1077"/>
    </row>
    <row r="8" spans="1:39" ht="13.5" customHeight="1">
      <c r="A8" s="488"/>
      <c r="B8" s="489" t="s">
        <v>105</v>
      </c>
      <c r="C8" s="490"/>
      <c r="D8" s="491"/>
      <c r="E8" s="490"/>
      <c r="F8" s="492"/>
      <c r="G8" s="493"/>
      <c r="H8" s="496">
        <f>IF(H7=3,1,0)</f>
        <v>0</v>
      </c>
      <c r="I8" s="497"/>
      <c r="J8" s="496">
        <f>IF(J7=3,1,0)</f>
        <v>1</v>
      </c>
      <c r="K8" s="512"/>
      <c r="L8" s="513"/>
      <c r="M8" s="514"/>
      <c r="N8" s="496">
        <f>IF(N7=3,1,0)</f>
        <v>1</v>
      </c>
      <c r="O8" s="497"/>
      <c r="P8" s="498">
        <f>IF(P7=3,1,0)</f>
        <v>0</v>
      </c>
      <c r="Q8" s="496">
        <f>IF(Q7=3,1,0)</f>
        <v>1</v>
      </c>
      <c r="R8" s="497"/>
      <c r="S8" s="498">
        <f>IF(S7=3,1,0)</f>
        <v>0</v>
      </c>
      <c r="T8" s="496">
        <f>IF(T7=3,1,0)</f>
        <v>1</v>
      </c>
      <c r="U8" s="497"/>
      <c r="V8" s="498">
        <f>IF(V7=3,1,0)</f>
        <v>0</v>
      </c>
      <c r="W8" s="496">
        <f>IF(W7=3,1,0)</f>
        <v>1</v>
      </c>
      <c r="X8" s="499"/>
      <c r="Y8" s="498">
        <f>IF(Y7=3,1,0)</f>
        <v>0</v>
      </c>
      <c r="Z8" s="496">
        <f>IF(Z7=3,1,0)</f>
        <v>1</v>
      </c>
      <c r="AA8" s="499"/>
      <c r="AB8" s="498">
        <f>IF(AB7=3,1,0)</f>
        <v>0</v>
      </c>
      <c r="AC8" s="496">
        <f>IF(AC7=3,1,0)</f>
        <v>1</v>
      </c>
      <c r="AD8" s="497"/>
      <c r="AE8" s="496">
        <f>IF(AE7=3,1,0)</f>
        <v>0</v>
      </c>
      <c r="AF8" s="500"/>
      <c r="AG8" s="501"/>
      <c r="AH8" s="502"/>
      <c r="AI8" s="501"/>
      <c r="AJ8" s="501"/>
      <c r="AK8" s="501"/>
      <c r="AL8" s="503"/>
      <c r="AM8" s="504"/>
    </row>
    <row r="9" spans="1:39" ht="13.5" customHeight="1">
      <c r="A9" s="471">
        <v>3</v>
      </c>
      <c r="B9" s="472" t="s">
        <v>257</v>
      </c>
      <c r="C9" s="473"/>
      <c r="D9" s="474"/>
      <c r="F9" s="505"/>
      <c r="G9" s="506"/>
      <c r="H9" s="507">
        <f>+AM36</f>
        <v>0</v>
      </c>
      <c r="I9" s="481" t="s">
        <v>18</v>
      </c>
      <c r="J9" s="508">
        <f>+AK36</f>
        <v>3</v>
      </c>
      <c r="K9" s="507">
        <f>+K37</f>
        <v>1</v>
      </c>
      <c r="L9" s="481" t="s">
        <v>18</v>
      </c>
      <c r="M9" s="508">
        <f>+I37</f>
        <v>3</v>
      </c>
      <c r="N9" s="509"/>
      <c r="O9" s="478"/>
      <c r="P9" s="515"/>
      <c r="Q9" s="480">
        <f>+I31</f>
        <v>1</v>
      </c>
      <c r="R9" s="481" t="s">
        <v>18</v>
      </c>
      <c r="S9" s="483">
        <f>+K31</f>
        <v>3</v>
      </c>
      <c r="T9" s="480">
        <f>+AK25</f>
        <v>3</v>
      </c>
      <c r="U9" s="481" t="s">
        <v>18</v>
      </c>
      <c r="V9" s="482">
        <f>+AM25</f>
        <v>0</v>
      </c>
      <c r="W9" s="483">
        <f>+I26</f>
        <v>3</v>
      </c>
      <c r="X9" s="484" t="s">
        <v>18</v>
      </c>
      <c r="Y9" s="482">
        <f>+K26</f>
        <v>1</v>
      </c>
      <c r="Z9" s="483">
        <f>+I43</f>
        <v>3</v>
      </c>
      <c r="AA9" s="484" t="s">
        <v>18</v>
      </c>
      <c r="AB9" s="483">
        <f>+K43</f>
        <v>2</v>
      </c>
      <c r="AC9" s="480">
        <f>+AK30</f>
        <v>2</v>
      </c>
      <c r="AD9" s="481" t="s">
        <v>18</v>
      </c>
      <c r="AE9" s="483">
        <f>+AM30</f>
        <v>3</v>
      </c>
      <c r="AF9" s="485">
        <f>SUM(AC10,Z10,W10,T10,Q10,K10,H10)</f>
        <v>3</v>
      </c>
      <c r="AG9" s="486" t="s">
        <v>18</v>
      </c>
      <c r="AH9" s="487">
        <f>SUM(AE10,AB10,Y10,V10,S10,M10,J10)</f>
        <v>4</v>
      </c>
      <c r="AI9" s="486">
        <f>SUM(H9,K9,N9,Q9,T9,W9,Z9,AC9)</f>
        <v>13</v>
      </c>
      <c r="AJ9" s="486" t="s">
        <v>18</v>
      </c>
      <c r="AK9" s="486">
        <f>SUM(J9,M9,P9,S9,V9,Y9,AB9,AE9,)</f>
        <v>15</v>
      </c>
      <c r="AL9" s="1076"/>
      <c r="AM9" s="1077"/>
    </row>
    <row r="10" spans="1:39" ht="13.5" customHeight="1">
      <c r="A10" s="488"/>
      <c r="B10" s="489" t="s">
        <v>151</v>
      </c>
      <c r="C10" s="490"/>
      <c r="D10" s="491"/>
      <c r="E10" s="490"/>
      <c r="F10" s="492"/>
      <c r="G10" s="493"/>
      <c r="H10" s="496">
        <f>IF(H9=3,1,0)</f>
        <v>0</v>
      </c>
      <c r="I10" s="497"/>
      <c r="J10" s="498">
        <f>IF(J9=3,1,0)</f>
        <v>1</v>
      </c>
      <c r="K10" s="496">
        <f>IF(K9=3,1,0)</f>
        <v>0</v>
      </c>
      <c r="L10" s="497"/>
      <c r="M10" s="496">
        <f>IF(M9=3,1,0)</f>
        <v>1</v>
      </c>
      <c r="N10" s="512"/>
      <c r="O10" s="494"/>
      <c r="P10" s="516"/>
      <c r="Q10" s="496">
        <f>IF(Q9=3,1,0)</f>
        <v>0</v>
      </c>
      <c r="R10" s="497"/>
      <c r="S10" s="498">
        <f>IF(S9=3,1,0)</f>
        <v>1</v>
      </c>
      <c r="T10" s="496">
        <f>IF(T9=3,1,0)</f>
        <v>1</v>
      </c>
      <c r="U10" s="497"/>
      <c r="V10" s="498">
        <f>IF(V9=3,1,0)</f>
        <v>0</v>
      </c>
      <c r="W10" s="496">
        <f>IF(W9=3,1,0)</f>
        <v>1</v>
      </c>
      <c r="X10" s="499"/>
      <c r="Y10" s="498">
        <f>IF(Y9=3,1,0)</f>
        <v>0</v>
      </c>
      <c r="Z10" s="496">
        <f>IF(Z9=3,1,0)</f>
        <v>1</v>
      </c>
      <c r="AA10" s="499"/>
      <c r="AB10" s="498">
        <f>IF(AB9=3,1,0)</f>
        <v>0</v>
      </c>
      <c r="AC10" s="496">
        <f>IF(AC9=3,1,0)</f>
        <v>0</v>
      </c>
      <c r="AD10" s="497"/>
      <c r="AE10" s="496">
        <f>IF(AE9=3,1,0)</f>
        <v>1</v>
      </c>
      <c r="AF10" s="500"/>
      <c r="AG10" s="501"/>
      <c r="AH10" s="502"/>
      <c r="AI10" s="501"/>
      <c r="AJ10" s="501"/>
      <c r="AK10" s="501"/>
      <c r="AL10" s="503"/>
      <c r="AM10" s="504"/>
    </row>
    <row r="11" spans="1:39" ht="13.5" customHeight="1">
      <c r="A11" s="471">
        <v>4</v>
      </c>
      <c r="B11" s="472" t="s">
        <v>259</v>
      </c>
      <c r="C11" s="473"/>
      <c r="D11" s="474"/>
      <c r="F11" s="505"/>
      <c r="G11" s="506"/>
      <c r="H11" s="507">
        <f>+K38</f>
        <v>0</v>
      </c>
      <c r="I11" s="481" t="s">
        <v>18</v>
      </c>
      <c r="J11" s="508">
        <f>+I38</f>
        <v>3</v>
      </c>
      <c r="K11" s="507">
        <f>+AM31</f>
        <v>2</v>
      </c>
      <c r="L11" s="481" t="s">
        <v>18</v>
      </c>
      <c r="M11" s="508">
        <f>+AK31</f>
        <v>3</v>
      </c>
      <c r="N11" s="507">
        <f>+K31</f>
        <v>3</v>
      </c>
      <c r="O11" s="481" t="s">
        <v>18</v>
      </c>
      <c r="P11" s="482">
        <f>+I31</f>
        <v>1</v>
      </c>
      <c r="Q11" s="517"/>
      <c r="R11" s="478"/>
      <c r="S11" s="479"/>
      <c r="T11" s="480">
        <f>+I27</f>
        <v>3</v>
      </c>
      <c r="U11" s="518" t="s">
        <v>18</v>
      </c>
      <c r="V11" s="482">
        <f>+K27</f>
        <v>0</v>
      </c>
      <c r="W11" s="483">
        <f>+I44</f>
        <v>3</v>
      </c>
      <c r="X11" s="484" t="s">
        <v>18</v>
      </c>
      <c r="Y11" s="482">
        <f>+K44</f>
        <v>0</v>
      </c>
      <c r="Z11" s="483">
        <f>+AK38</f>
        <v>3</v>
      </c>
      <c r="AA11" s="484" t="s">
        <v>18</v>
      </c>
      <c r="AB11" s="483">
        <f>+AM38</f>
        <v>1</v>
      </c>
      <c r="AC11" s="480">
        <f>+AK24</f>
        <v>3</v>
      </c>
      <c r="AD11" s="481" t="s">
        <v>18</v>
      </c>
      <c r="AE11" s="483">
        <f>+AM24</f>
        <v>2</v>
      </c>
      <c r="AF11" s="485">
        <f>SUM(AC12,Z12,W12,T12,N12,K12,H12)</f>
        <v>5</v>
      </c>
      <c r="AG11" s="486" t="s">
        <v>18</v>
      </c>
      <c r="AH11" s="487">
        <f>SUM(AE12,AB12,Y12,V12,P12,M12,J12)</f>
        <v>2</v>
      </c>
      <c r="AI11" s="486">
        <f>SUM(H11,K11,N11,Q11,T11,W11,Z11,AC11)</f>
        <v>17</v>
      </c>
      <c r="AJ11" s="486" t="s">
        <v>18</v>
      </c>
      <c r="AK11" s="486">
        <f>SUM(J11,M11,P11,S11,V11,Y11,AB11,AE11,)</f>
        <v>10</v>
      </c>
      <c r="AL11" s="1076"/>
      <c r="AM11" s="1077"/>
    </row>
    <row r="12" spans="1:39" ht="13.5" customHeight="1">
      <c r="A12" s="488"/>
      <c r="B12" s="489" t="s">
        <v>115</v>
      </c>
      <c r="C12" s="490"/>
      <c r="D12" s="491"/>
      <c r="E12" s="490"/>
      <c r="F12" s="492"/>
      <c r="G12" s="493"/>
      <c r="H12" s="496">
        <f>IF(H11=3,1,0)</f>
        <v>0</v>
      </c>
      <c r="I12" s="497"/>
      <c r="J12" s="498">
        <f>IF(J11=3,1,0)</f>
        <v>1</v>
      </c>
      <c r="K12" s="496">
        <f>IF(K11=3,1,0)</f>
        <v>0</v>
      </c>
      <c r="L12" s="497"/>
      <c r="M12" s="498">
        <f>IF(M11=3,1,0)</f>
        <v>1</v>
      </c>
      <c r="N12" s="496">
        <f>IF(N11=3,1,0)</f>
        <v>1</v>
      </c>
      <c r="O12" s="497"/>
      <c r="P12" s="496">
        <f>IF(P11=3,1,0)</f>
        <v>0</v>
      </c>
      <c r="Q12" s="519"/>
      <c r="R12" s="494"/>
      <c r="S12" s="494"/>
      <c r="T12" s="520">
        <f>IF(T11=3,1,0)</f>
        <v>1</v>
      </c>
      <c r="U12" s="521"/>
      <c r="V12" s="498">
        <f>IF(V11=3,1,0)</f>
        <v>0</v>
      </c>
      <c r="W12" s="496">
        <f>IF(W11=3,1,0)</f>
        <v>1</v>
      </c>
      <c r="X12" s="499"/>
      <c r="Y12" s="498">
        <f>IF(Y11=3,1,0)</f>
        <v>0</v>
      </c>
      <c r="Z12" s="496">
        <f>IF(Z11=3,1,0)</f>
        <v>1</v>
      </c>
      <c r="AA12" s="499"/>
      <c r="AB12" s="498">
        <f>IF(AB11=3,1,0)</f>
        <v>0</v>
      </c>
      <c r="AC12" s="496">
        <f>IF(AC11=3,1,0)</f>
        <v>1</v>
      </c>
      <c r="AD12" s="497"/>
      <c r="AE12" s="496">
        <f>IF(AE11=3,1,0)</f>
        <v>0</v>
      </c>
      <c r="AF12" s="500"/>
      <c r="AG12" s="501"/>
      <c r="AH12" s="502"/>
      <c r="AI12" s="501"/>
      <c r="AJ12" s="501"/>
      <c r="AK12" s="501"/>
      <c r="AL12" s="503"/>
      <c r="AM12" s="504"/>
    </row>
    <row r="13" spans="1:39" ht="13.5" customHeight="1">
      <c r="A13" s="522">
        <v>5</v>
      </c>
      <c r="B13" s="523" t="s">
        <v>260</v>
      </c>
      <c r="C13" s="448"/>
      <c r="D13" s="448"/>
      <c r="F13" s="524"/>
      <c r="G13" s="525"/>
      <c r="H13" s="526">
        <f>+AM32</f>
        <v>0</v>
      </c>
      <c r="I13" s="527" t="s">
        <v>18</v>
      </c>
      <c r="J13" s="528">
        <f>+AK32</f>
        <v>3</v>
      </c>
      <c r="K13" s="526">
        <f>+K32</f>
        <v>0</v>
      </c>
      <c r="L13" s="527" t="s">
        <v>18</v>
      </c>
      <c r="M13" s="528">
        <f>+I32</f>
        <v>3</v>
      </c>
      <c r="N13" s="526">
        <f>+AM25</f>
        <v>0</v>
      </c>
      <c r="O13" s="527" t="s">
        <v>18</v>
      </c>
      <c r="P13" s="528">
        <f>+AK25</f>
        <v>3</v>
      </c>
      <c r="Q13" s="526">
        <f>+K27</f>
        <v>0</v>
      </c>
      <c r="R13" s="529" t="s">
        <v>18</v>
      </c>
      <c r="S13" s="526">
        <f>+I27</f>
        <v>3</v>
      </c>
      <c r="T13" s="530"/>
      <c r="U13" s="531"/>
      <c r="V13" s="532"/>
      <c r="W13" s="533">
        <f>+AK39</f>
        <v>0</v>
      </c>
      <c r="X13" s="529" t="s">
        <v>18</v>
      </c>
      <c r="Y13" s="534">
        <f>+AM39</f>
        <v>3</v>
      </c>
      <c r="Z13" s="533">
        <f>+I39</f>
        <v>1</v>
      </c>
      <c r="AA13" s="529" t="s">
        <v>18</v>
      </c>
      <c r="AB13" s="533">
        <f>+K39</f>
        <v>3</v>
      </c>
      <c r="AC13" s="535">
        <f>+I45</f>
        <v>0</v>
      </c>
      <c r="AD13" s="527" t="s">
        <v>18</v>
      </c>
      <c r="AE13" s="536">
        <f>+K45</f>
        <v>3</v>
      </c>
      <c r="AF13" s="537">
        <f>SUM(AC14,Z14,W14,Q14,N14,K14,H14)</f>
        <v>0</v>
      </c>
      <c r="AG13" s="538" t="s">
        <v>18</v>
      </c>
      <c r="AH13" s="539">
        <f>SUM(AE14,AB14,Y14,S14,P14,M14,J14)</f>
        <v>7</v>
      </c>
      <c r="AI13" s="538">
        <f>SUM(H13,K13,N13,Q13,T13,W13,Z13,AC13)</f>
        <v>1</v>
      </c>
      <c r="AJ13" s="538" t="s">
        <v>18</v>
      </c>
      <c r="AK13" s="539">
        <f>SUM(J13,M13,P13,S13,V13,Y13,AB13,AE13,)</f>
        <v>21</v>
      </c>
      <c r="AL13" s="1078"/>
      <c r="AM13" s="1079"/>
    </row>
    <row r="14" spans="1:39" ht="13.5" customHeight="1">
      <c r="A14" s="540"/>
      <c r="B14" s="489" t="s">
        <v>193</v>
      </c>
      <c r="C14" s="490"/>
      <c r="D14" s="490"/>
      <c r="E14" s="490"/>
      <c r="F14" s="541"/>
      <c r="G14" s="525"/>
      <c r="H14" s="496">
        <f>IF(H13=3,1,0)</f>
        <v>0</v>
      </c>
      <c r="I14" s="497"/>
      <c r="J14" s="498">
        <f>IF(J13=3,1,0)</f>
        <v>1</v>
      </c>
      <c r="K14" s="496">
        <f>IF(K13=3,1,0)</f>
        <v>0</v>
      </c>
      <c r="L14" s="497"/>
      <c r="M14" s="498">
        <f>IF(M13=3,1,0)</f>
        <v>1</v>
      </c>
      <c r="N14" s="496">
        <f>IF(N13=3,1,0)</f>
        <v>0</v>
      </c>
      <c r="O14" s="497"/>
      <c r="P14" s="498">
        <f>IF(P13=3,1,0)</f>
        <v>1</v>
      </c>
      <c r="Q14" s="496">
        <f>IF(Q13=3,1,0)</f>
        <v>0</v>
      </c>
      <c r="R14" s="499"/>
      <c r="S14" s="498">
        <f>IF(S13=3,1,0)</f>
        <v>1</v>
      </c>
      <c r="T14" s="531"/>
      <c r="U14" s="542"/>
      <c r="V14" s="543"/>
      <c r="W14" s="496">
        <f>IF(W13=3,1,0)</f>
        <v>0</v>
      </c>
      <c r="X14" s="544"/>
      <c r="Y14" s="498">
        <f>IF(Y13=3,1,0)</f>
        <v>1</v>
      </c>
      <c r="Z14" s="496">
        <f>IF(Z13=3,1,0)</f>
        <v>0</v>
      </c>
      <c r="AA14" s="544"/>
      <c r="AB14" s="498">
        <f>IF(AB13=3,1,0)</f>
        <v>1</v>
      </c>
      <c r="AC14" s="496">
        <f>IF(AC13=3,1,0)</f>
        <v>0</v>
      </c>
      <c r="AD14" s="497"/>
      <c r="AE14" s="496">
        <f>IF(AE13=3,1,0)</f>
        <v>1</v>
      </c>
      <c r="AF14" s="500"/>
      <c r="AG14" s="501"/>
      <c r="AH14" s="502"/>
      <c r="AI14" s="501"/>
      <c r="AJ14" s="501"/>
      <c r="AK14" s="502"/>
      <c r="AL14" s="545"/>
      <c r="AM14" s="546"/>
    </row>
    <row r="15" spans="1:39" ht="13.5" customHeight="1">
      <c r="A15" s="522">
        <v>6</v>
      </c>
      <c r="B15" s="523" t="s">
        <v>261</v>
      </c>
      <c r="C15" s="473"/>
      <c r="D15" s="473"/>
      <c r="F15" s="455"/>
      <c r="G15" s="547"/>
      <c r="H15" s="548">
        <f>+K33</f>
        <v>0</v>
      </c>
      <c r="I15" s="481" t="s">
        <v>18</v>
      </c>
      <c r="J15" s="549">
        <f>+I33</f>
        <v>3</v>
      </c>
      <c r="K15" s="548">
        <f>+AM26</f>
        <v>0</v>
      </c>
      <c r="L15" s="481" t="s">
        <v>18</v>
      </c>
      <c r="M15" s="549">
        <f>+AK26</f>
        <v>3</v>
      </c>
      <c r="N15" s="548">
        <f>+K26</f>
        <v>1</v>
      </c>
      <c r="O15" s="481" t="s">
        <v>18</v>
      </c>
      <c r="P15" s="549">
        <f>+I26</f>
        <v>3</v>
      </c>
      <c r="Q15" s="548">
        <f>+K44</f>
        <v>0</v>
      </c>
      <c r="R15" s="529" t="s">
        <v>18</v>
      </c>
      <c r="S15" s="548">
        <f>+I44</f>
        <v>3</v>
      </c>
      <c r="T15" s="550">
        <f>+AM39</f>
        <v>3</v>
      </c>
      <c r="U15" s="529" t="s">
        <v>18</v>
      </c>
      <c r="V15" s="551">
        <f>+AK39</f>
        <v>0</v>
      </c>
      <c r="W15" s="552"/>
      <c r="X15" s="552"/>
      <c r="Y15" s="553"/>
      <c r="Z15" s="554">
        <f>+AK33</f>
        <v>0</v>
      </c>
      <c r="AA15" s="555" t="s">
        <v>18</v>
      </c>
      <c r="AB15" s="554">
        <f>+AM33</f>
        <v>3</v>
      </c>
      <c r="AC15" s="480">
        <f>+I36</f>
        <v>0</v>
      </c>
      <c r="AD15" s="481" t="s">
        <v>18</v>
      </c>
      <c r="AE15" s="483">
        <f>+K36</f>
        <v>3</v>
      </c>
      <c r="AF15" s="485">
        <f>SUM(AC16,Z16,T16,Q16,N16,K16,H16)</f>
        <v>1</v>
      </c>
      <c r="AG15" s="486" t="s">
        <v>18</v>
      </c>
      <c r="AH15" s="487">
        <f>SUM(AE16,AB16,V16,S16,P16,M16,J16)</f>
        <v>6</v>
      </c>
      <c r="AI15" s="486">
        <f>SUM(H15,K15,N15,Q15,T15,W15,Z15,AC15)</f>
        <v>4</v>
      </c>
      <c r="AJ15" s="486" t="s">
        <v>18</v>
      </c>
      <c r="AK15" s="487">
        <f>SUM(J15,M15,P15,S15,V15,Y15,AB15,AE15,)</f>
        <v>18</v>
      </c>
      <c r="AL15" s="1078"/>
      <c r="AM15" s="1079"/>
    </row>
    <row r="16" spans="1:39" ht="13.5" customHeight="1">
      <c r="A16" s="540"/>
      <c r="B16" s="489" t="s">
        <v>177</v>
      </c>
      <c r="C16" s="490"/>
      <c r="D16" s="490"/>
      <c r="E16" s="490"/>
      <c r="F16" s="556"/>
      <c r="G16" s="557"/>
      <c r="H16" s="496">
        <f>IF(H15=3,1,0)</f>
        <v>0</v>
      </c>
      <c r="I16" s="497"/>
      <c r="J16" s="498">
        <f>IF(J15=3,1,0)</f>
        <v>1</v>
      </c>
      <c r="K16" s="496">
        <f>IF(K15=3,1,0)</f>
        <v>0</v>
      </c>
      <c r="L16" s="497"/>
      <c r="M16" s="498">
        <f>IF(M15=3,1,0)</f>
        <v>1</v>
      </c>
      <c r="N16" s="496">
        <f>IF(N15=3,1,0)</f>
        <v>0</v>
      </c>
      <c r="O16" s="497"/>
      <c r="P16" s="498">
        <f>IF(P15=3,1,0)</f>
        <v>1</v>
      </c>
      <c r="Q16" s="496">
        <f>IF(Q15=3,1,0)</f>
        <v>0</v>
      </c>
      <c r="R16" s="499"/>
      <c r="S16" s="498">
        <f>IF(S15=3,1,0)</f>
        <v>1</v>
      </c>
      <c r="T16" s="496">
        <f>IF(T15=3,1,0)</f>
        <v>1</v>
      </c>
      <c r="U16" s="499"/>
      <c r="V16" s="496">
        <f>IF(V15=3,1,0)</f>
        <v>0</v>
      </c>
      <c r="W16" s="558"/>
      <c r="X16" s="542"/>
      <c r="Y16" s="543"/>
      <c r="Z16" s="496">
        <f>IF(Z15=3,1,0)</f>
        <v>0</v>
      </c>
      <c r="AA16" s="559"/>
      <c r="AB16" s="498">
        <f>IF(AB15=3,1,0)</f>
        <v>1</v>
      </c>
      <c r="AC16" s="496">
        <f>IF(AC15=3,1,0)</f>
        <v>0</v>
      </c>
      <c r="AD16" s="497"/>
      <c r="AE16" s="496">
        <f>IF(AE15=3,1,0)</f>
        <v>1</v>
      </c>
      <c r="AF16" s="500"/>
      <c r="AG16" s="501"/>
      <c r="AH16" s="502"/>
      <c r="AI16" s="501"/>
      <c r="AJ16" s="501"/>
      <c r="AK16" s="502"/>
      <c r="AL16" s="545"/>
      <c r="AM16" s="504"/>
    </row>
    <row r="17" spans="1:39" ht="13.5" customHeight="1">
      <c r="A17" s="522">
        <v>7</v>
      </c>
      <c r="B17" s="523" t="s">
        <v>262</v>
      </c>
      <c r="C17" s="448"/>
      <c r="D17" s="448"/>
      <c r="F17" s="455"/>
      <c r="G17" s="525"/>
      <c r="H17" s="526">
        <f>+AM27</f>
        <v>0</v>
      </c>
      <c r="I17" s="527" t="s">
        <v>18</v>
      </c>
      <c r="J17" s="528">
        <f>+AK27</f>
        <v>3</v>
      </c>
      <c r="K17" s="526">
        <f>+K25</f>
        <v>0</v>
      </c>
      <c r="L17" s="527" t="s">
        <v>18</v>
      </c>
      <c r="M17" s="528">
        <f>+I25</f>
        <v>3</v>
      </c>
      <c r="N17" s="526">
        <f>+K43</f>
        <v>2</v>
      </c>
      <c r="O17" s="527" t="s">
        <v>18</v>
      </c>
      <c r="P17" s="528">
        <f>+I43</f>
        <v>3</v>
      </c>
      <c r="Q17" s="526">
        <f>+AM38</f>
        <v>1</v>
      </c>
      <c r="R17" s="529" t="s">
        <v>18</v>
      </c>
      <c r="S17" s="526">
        <f>+AK38</f>
        <v>3</v>
      </c>
      <c r="T17" s="560">
        <f>+K39</f>
        <v>3</v>
      </c>
      <c r="U17" s="529" t="s">
        <v>18</v>
      </c>
      <c r="V17" s="534">
        <f>+I39</f>
        <v>1</v>
      </c>
      <c r="W17" s="533">
        <f>+AM33</f>
        <v>3</v>
      </c>
      <c r="X17" s="529" t="s">
        <v>18</v>
      </c>
      <c r="Y17" s="534">
        <f>+AK33</f>
        <v>0</v>
      </c>
      <c r="Z17" s="531"/>
      <c r="AA17" s="531"/>
      <c r="AB17" s="531"/>
      <c r="AC17" s="535">
        <f>+I30</f>
        <v>0</v>
      </c>
      <c r="AD17" s="527" t="s">
        <v>18</v>
      </c>
      <c r="AE17" s="536">
        <f>+K30</f>
        <v>3</v>
      </c>
      <c r="AF17" s="537">
        <f>SUM(AC18,W18,T18,Q18,N18,K18,H18)</f>
        <v>2</v>
      </c>
      <c r="AG17" s="538" t="s">
        <v>18</v>
      </c>
      <c r="AH17" s="539">
        <f>SUM(AE18,Y18,V18,S18,P18,M18,J18)</f>
        <v>5</v>
      </c>
      <c r="AI17" s="538">
        <f>SUM(H17,K17,N17,Q17,T17,W17,Z17,AC17)</f>
        <v>9</v>
      </c>
      <c r="AJ17" s="538" t="s">
        <v>18</v>
      </c>
      <c r="AK17" s="539">
        <f>SUM(J17,M17,P17,S17,V17,Y17,AB17,AE17,)</f>
        <v>16</v>
      </c>
      <c r="AL17" s="1078"/>
      <c r="AM17" s="1079"/>
    </row>
    <row r="18" spans="1:39" ht="13.5" customHeight="1">
      <c r="A18" s="540"/>
      <c r="B18" s="489" t="s">
        <v>107</v>
      </c>
      <c r="C18" s="490"/>
      <c r="D18" s="490"/>
      <c r="E18" s="490"/>
      <c r="F18" s="556"/>
      <c r="G18" s="557"/>
      <c r="H18" s="496">
        <f>IF(H17=3,1,0)</f>
        <v>0</v>
      </c>
      <c r="I18" s="497"/>
      <c r="J18" s="498">
        <f>IF(J17=3,1,0)</f>
        <v>1</v>
      </c>
      <c r="K18" s="496">
        <f>IF(K17=3,1,0)</f>
        <v>0</v>
      </c>
      <c r="L18" s="497"/>
      <c r="M18" s="498">
        <f>IF(M17=3,1,0)</f>
        <v>1</v>
      </c>
      <c r="N18" s="496">
        <f>IF(N17=3,1,0)</f>
        <v>0</v>
      </c>
      <c r="O18" s="497"/>
      <c r="P18" s="498">
        <f>IF(P17=3,1,0)</f>
        <v>1</v>
      </c>
      <c r="Q18" s="496">
        <f>IF(Q17=3,1,0)</f>
        <v>0</v>
      </c>
      <c r="R18" s="499"/>
      <c r="S18" s="498">
        <f>IF(S17=3,1,0)</f>
        <v>1</v>
      </c>
      <c r="T18" s="496">
        <f>IF(T17=3,1,0)</f>
        <v>1</v>
      </c>
      <c r="U18" s="499"/>
      <c r="V18" s="498">
        <f>IF(V17=3,1,0)</f>
        <v>0</v>
      </c>
      <c r="W18" s="496">
        <f>IF(W17=3,1,0)</f>
        <v>1</v>
      </c>
      <c r="X18" s="499"/>
      <c r="Y18" s="496">
        <f>IF(Y17=3,1,0)</f>
        <v>0</v>
      </c>
      <c r="Z18" s="558"/>
      <c r="AA18" s="542"/>
      <c r="AB18" s="542"/>
      <c r="AC18" s="520">
        <f>IF(AC17=3,1,0)</f>
        <v>0</v>
      </c>
      <c r="AD18" s="497"/>
      <c r="AE18" s="496">
        <f>IF(AE17=3,1,0)</f>
        <v>1</v>
      </c>
      <c r="AF18" s="500"/>
      <c r="AG18" s="501"/>
      <c r="AH18" s="502"/>
      <c r="AI18" s="501"/>
      <c r="AJ18" s="501"/>
      <c r="AK18" s="501"/>
      <c r="AL18" s="561"/>
      <c r="AM18" s="504"/>
    </row>
    <row r="19" spans="1:39" ht="13.5" customHeight="1">
      <c r="A19" s="562">
        <v>8</v>
      </c>
      <c r="B19" s="472" t="s">
        <v>258</v>
      </c>
      <c r="C19" s="448"/>
      <c r="D19" s="563"/>
      <c r="F19" s="475"/>
      <c r="G19" s="476"/>
      <c r="H19" s="564">
        <f>+K24</f>
        <v>1</v>
      </c>
      <c r="I19" s="527" t="s">
        <v>18</v>
      </c>
      <c r="J19" s="565">
        <f>+I24</f>
        <v>3</v>
      </c>
      <c r="K19" s="564">
        <f>+AM37</f>
        <v>1</v>
      </c>
      <c r="L19" s="527" t="s">
        <v>18</v>
      </c>
      <c r="M19" s="565">
        <f>+AK37</f>
        <v>3</v>
      </c>
      <c r="N19" s="564">
        <f>+AM30</f>
        <v>3</v>
      </c>
      <c r="O19" s="527" t="s">
        <v>18</v>
      </c>
      <c r="P19" s="566">
        <f>+AK30</f>
        <v>2</v>
      </c>
      <c r="Q19" s="535">
        <f>+AM24</f>
        <v>2</v>
      </c>
      <c r="R19" s="527" t="s">
        <v>18</v>
      </c>
      <c r="S19" s="536">
        <f>+AK24</f>
        <v>3</v>
      </c>
      <c r="T19" s="535">
        <f>+K45</f>
        <v>3</v>
      </c>
      <c r="U19" s="527" t="s">
        <v>18</v>
      </c>
      <c r="V19" s="566">
        <f>+I45</f>
        <v>0</v>
      </c>
      <c r="W19" s="536">
        <f>+K36</f>
        <v>3</v>
      </c>
      <c r="X19" s="527" t="s">
        <v>18</v>
      </c>
      <c r="Y19" s="566">
        <f>+I36</f>
        <v>0</v>
      </c>
      <c r="Z19" s="536">
        <f>+K30</f>
        <v>3</v>
      </c>
      <c r="AA19" s="527" t="s">
        <v>18</v>
      </c>
      <c r="AB19" s="566">
        <f>+I30</f>
        <v>0</v>
      </c>
      <c r="AC19" s="567"/>
      <c r="AD19" s="478"/>
      <c r="AE19" s="478"/>
      <c r="AF19" s="537">
        <f>SUM(Z20,W20,T20,Q20,N20,K20,H20)</f>
        <v>4</v>
      </c>
      <c r="AG19" s="538" t="s">
        <v>18</v>
      </c>
      <c r="AH19" s="539">
        <f>SUM(AB20,Y20,V20,S20,P20,M20,J20)</f>
        <v>3</v>
      </c>
      <c r="AI19" s="538">
        <f>SUM(H19,K19,N19,Q19,T19,W19,Z19,AC19)</f>
        <v>16</v>
      </c>
      <c r="AJ19" s="538" t="s">
        <v>18</v>
      </c>
      <c r="AK19" s="538">
        <f>SUM(J19,M19,P19,S19,V19,Y19,AB19,AE19,)</f>
        <v>11</v>
      </c>
      <c r="AL19" s="1076"/>
      <c r="AM19" s="1077"/>
    </row>
    <row r="20" spans="1:39" ht="13.5" customHeight="1" thickBot="1">
      <c r="A20" s="568"/>
      <c r="B20" s="569" t="s">
        <v>122</v>
      </c>
      <c r="C20" s="458"/>
      <c r="D20" s="570"/>
      <c r="E20" s="458"/>
      <c r="F20" s="571"/>
      <c r="G20" s="571"/>
      <c r="H20" s="572">
        <f>IF(H19=3,1,0)</f>
        <v>0</v>
      </c>
      <c r="I20" s="573"/>
      <c r="J20" s="574">
        <f>IF(J19=3,1,0)</f>
        <v>1</v>
      </c>
      <c r="K20" s="575">
        <f>IF(K19=3,1,0)</f>
        <v>0</v>
      </c>
      <c r="L20" s="573"/>
      <c r="M20" s="574">
        <f>IF(M19=3,1,0)</f>
        <v>1</v>
      </c>
      <c r="N20" s="575">
        <f>IF(N19=3,1,0)</f>
        <v>1</v>
      </c>
      <c r="O20" s="573"/>
      <c r="P20" s="574">
        <f>IF(P19=3,1,0)</f>
        <v>0</v>
      </c>
      <c r="Q20" s="575">
        <f>IF(Q19=3,1,0)</f>
        <v>0</v>
      </c>
      <c r="R20" s="573"/>
      <c r="S20" s="574">
        <f>IF(S19=3,1,0)</f>
        <v>1</v>
      </c>
      <c r="T20" s="575">
        <f>IF(T19=3,1,0)</f>
        <v>1</v>
      </c>
      <c r="U20" s="573"/>
      <c r="V20" s="574">
        <f>IF(V19=3,1,0)</f>
        <v>0</v>
      </c>
      <c r="W20" s="575">
        <f>IF(W19=3,1,0)</f>
        <v>1</v>
      </c>
      <c r="X20" s="573"/>
      <c r="Y20" s="574">
        <f>IF(Y19=3,1,0)</f>
        <v>0</v>
      </c>
      <c r="Z20" s="575">
        <f>IF(Z19=3,1,0)</f>
        <v>1</v>
      </c>
      <c r="AA20" s="573"/>
      <c r="AB20" s="575">
        <f>IF(AB19=3,1,0)</f>
        <v>0</v>
      </c>
      <c r="AC20" s="576"/>
      <c r="AD20" s="577"/>
      <c r="AE20" s="577"/>
      <c r="AF20" s="578"/>
      <c r="AG20" s="579"/>
      <c r="AH20" s="580"/>
      <c r="AI20" s="581"/>
      <c r="AJ20" s="579"/>
      <c r="AK20" s="580"/>
      <c r="AL20" s="582"/>
      <c r="AM20" s="583"/>
    </row>
    <row r="21" spans="1:39" ht="16.5" thickBot="1">
      <c r="A21" s="584"/>
      <c r="B21" s="475"/>
      <c r="C21" s="448"/>
      <c r="D21" s="563"/>
      <c r="E21" s="448"/>
      <c r="F21" s="449"/>
      <c r="G21" s="475"/>
      <c r="H21" s="536"/>
      <c r="I21" s="527"/>
      <c r="J21" s="536"/>
      <c r="K21" s="536"/>
      <c r="L21" s="527"/>
      <c r="M21" s="536"/>
      <c r="N21" s="536"/>
      <c r="O21" s="527"/>
      <c r="P21" s="536"/>
      <c r="Q21" s="536"/>
      <c r="R21" s="527"/>
      <c r="S21" s="536"/>
      <c r="T21" s="536"/>
      <c r="U21" s="527"/>
      <c r="V21" s="536"/>
      <c r="W21" s="536"/>
      <c r="X21" s="527"/>
      <c r="Y21" s="536"/>
      <c r="Z21" s="536"/>
      <c r="AA21" s="527"/>
      <c r="AB21" s="536"/>
      <c r="AC21" s="585"/>
      <c r="AD21" s="586"/>
      <c r="AE21" s="586"/>
      <c r="AF21" s="587">
        <f>SUM(AF19,AF17,AF15,AF13,AF11,AF9,AF7,AF5)</f>
        <v>28</v>
      </c>
      <c r="AG21" s="588" t="s">
        <v>18</v>
      </c>
      <c r="AH21" s="588">
        <f>SUM(AH19,AH17,AH15,AH13,AH11,AH9,AH7,AH5)</f>
        <v>28</v>
      </c>
      <c r="AI21" s="589">
        <f>SUM(AI19,AI17,AI15,AI13,AI11,AI9,AI7,AI5)</f>
        <v>100</v>
      </c>
      <c r="AJ21" s="588" t="s">
        <v>18</v>
      </c>
      <c r="AK21" s="590">
        <f>SUM(AK19,AK17,AK15,AK13,AK11,AK9,AK7,AK5)</f>
        <v>100</v>
      </c>
      <c r="AL21" s="591"/>
      <c r="AM21" s="592"/>
    </row>
    <row r="22" spans="1:39" ht="15" customHeight="1" thickBot="1">
      <c r="A22" s="448"/>
      <c r="C22" s="593" t="s">
        <v>178</v>
      </c>
      <c r="I22"/>
      <c r="L22" s="448"/>
      <c r="M22" s="448"/>
      <c r="N22" s="448"/>
      <c r="O22" s="448"/>
      <c r="P22" s="448"/>
      <c r="Q22" s="448"/>
      <c r="R22" s="448"/>
      <c r="S22" s="458"/>
      <c r="T22" s="594" t="s">
        <v>179</v>
      </c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</row>
    <row r="23" spans="1:39" ht="12.75" customHeight="1" thickBot="1">
      <c r="A23" s="595"/>
      <c r="B23" s="596"/>
      <c r="C23" s="596"/>
      <c r="D23" s="597"/>
      <c r="E23" s="598" t="s">
        <v>2</v>
      </c>
      <c r="F23" s="598"/>
      <c r="G23" s="598" t="s">
        <v>2</v>
      </c>
      <c r="H23" s="599"/>
      <c r="I23" s="600" t="s">
        <v>180</v>
      </c>
      <c r="J23" s="601"/>
      <c r="K23" s="602"/>
      <c r="L23" s="451"/>
      <c r="M23" s="448"/>
      <c r="N23" s="448"/>
      <c r="O23" s="448"/>
      <c r="P23" s="448"/>
      <c r="Q23" s="448"/>
      <c r="R23" s="603"/>
      <c r="S23" s="604"/>
      <c r="T23" s="605" t="s">
        <v>2</v>
      </c>
      <c r="U23" s="605"/>
      <c r="V23" s="605"/>
      <c r="W23" s="605"/>
      <c r="X23" s="605"/>
      <c r="Y23" s="605"/>
      <c r="Z23" s="605"/>
      <c r="AA23" s="464"/>
      <c r="AB23" s="605"/>
      <c r="AC23" s="464"/>
      <c r="AD23" s="464"/>
      <c r="AE23" s="605" t="s">
        <v>2</v>
      </c>
      <c r="AF23" s="464"/>
      <c r="AG23" s="464"/>
      <c r="AH23" s="464"/>
      <c r="AI23" s="464"/>
      <c r="AJ23" s="464"/>
      <c r="AK23" s="605" t="s">
        <v>180</v>
      </c>
      <c r="AL23" s="464"/>
      <c r="AM23" s="606"/>
    </row>
    <row r="24" spans="1:39" ht="12.75" customHeight="1">
      <c r="A24" s="607"/>
      <c r="B24" s="608">
        <v>1</v>
      </c>
      <c r="C24" s="609" t="s">
        <v>21</v>
      </c>
      <c r="D24" s="610">
        <v>8</v>
      </c>
      <c r="E24" s="611" t="str">
        <f>+B5</f>
        <v>Rössle, Mareike</v>
      </c>
      <c r="F24" s="612" t="s">
        <v>21</v>
      </c>
      <c r="G24" s="611" t="str">
        <f>+B19</f>
        <v>Fabriz, Sina</v>
      </c>
      <c r="H24" s="613"/>
      <c r="I24" s="614">
        <v>3</v>
      </c>
      <c r="J24" s="615" t="s">
        <v>18</v>
      </c>
      <c r="K24" s="616">
        <v>1</v>
      </c>
      <c r="L24" s="617"/>
      <c r="M24" s="618"/>
      <c r="N24" s="618"/>
      <c r="S24" s="619"/>
      <c r="T24" s="620">
        <v>4</v>
      </c>
      <c r="U24" s="621" t="s">
        <v>21</v>
      </c>
      <c r="V24" s="622">
        <v>8</v>
      </c>
      <c r="W24" s="623" t="str">
        <f>+B11</f>
        <v>Rumbolz, Emili</v>
      </c>
      <c r="X24" s="464"/>
      <c r="Y24" s="623"/>
      <c r="Z24" s="624"/>
      <c r="AA24" s="464"/>
      <c r="AB24" s="625"/>
      <c r="AC24" s="626"/>
      <c r="AD24" s="624" t="s">
        <v>21</v>
      </c>
      <c r="AE24" s="626" t="str">
        <f>+B19</f>
        <v>Fabriz, Sina</v>
      </c>
      <c r="AF24" s="625"/>
      <c r="AG24" s="625"/>
      <c r="AH24" s="623"/>
      <c r="AI24" s="623"/>
      <c r="AJ24" s="627"/>
      <c r="AK24" s="628">
        <v>3</v>
      </c>
      <c r="AL24" s="627" t="s">
        <v>18</v>
      </c>
      <c r="AM24" s="629">
        <v>2</v>
      </c>
    </row>
    <row r="25" spans="1:39" ht="12.75" customHeight="1">
      <c r="A25" s="630"/>
      <c r="B25" s="631">
        <v>2</v>
      </c>
      <c r="C25" s="632" t="s">
        <v>21</v>
      </c>
      <c r="D25" s="633">
        <v>7</v>
      </c>
      <c r="E25" s="634" t="str">
        <f>+B7</f>
        <v>Ortwein, Natalie</v>
      </c>
      <c r="F25" s="635" t="s">
        <v>21</v>
      </c>
      <c r="G25" s="634" t="str">
        <f>+B17</f>
        <v>Mähner, Carolina</v>
      </c>
      <c r="H25" s="613"/>
      <c r="I25" s="614">
        <v>3</v>
      </c>
      <c r="J25" s="615" t="s">
        <v>18</v>
      </c>
      <c r="K25" s="616">
        <v>0</v>
      </c>
      <c r="L25" s="617"/>
      <c r="M25" s="618"/>
      <c r="N25" s="618"/>
      <c r="S25" s="636"/>
      <c r="T25" s="637">
        <v>3</v>
      </c>
      <c r="U25" s="638" t="s">
        <v>21</v>
      </c>
      <c r="V25" s="639">
        <v>5</v>
      </c>
      <c r="W25" s="640" t="str">
        <f>+B9</f>
        <v>Radu, Cindy</v>
      </c>
      <c r="X25" s="490"/>
      <c r="Y25" s="640"/>
      <c r="Z25" s="641"/>
      <c r="AA25" s="490"/>
      <c r="AB25" s="642"/>
      <c r="AC25" s="643"/>
      <c r="AD25" s="638" t="s">
        <v>21</v>
      </c>
      <c r="AE25" s="643" t="str">
        <f>+B13</f>
        <v>Osenbrück, Maren</v>
      </c>
      <c r="AF25" s="642"/>
      <c r="AG25" s="642"/>
      <c r="AH25" s="640"/>
      <c r="AI25" s="640"/>
      <c r="AJ25" s="644"/>
      <c r="AK25" s="645">
        <v>3</v>
      </c>
      <c r="AL25" s="644" t="s">
        <v>18</v>
      </c>
      <c r="AM25" s="646">
        <v>0</v>
      </c>
    </row>
    <row r="26" spans="1:39" ht="12.75" customHeight="1">
      <c r="A26" s="630"/>
      <c r="B26" s="631">
        <v>3</v>
      </c>
      <c r="C26" s="632" t="s">
        <v>21</v>
      </c>
      <c r="D26" s="633">
        <v>6</v>
      </c>
      <c r="E26" s="647" t="str">
        <f>+B9</f>
        <v>Radu, Cindy</v>
      </c>
      <c r="F26" s="635" t="s">
        <v>21</v>
      </c>
      <c r="G26" s="647" t="str">
        <f>+B15</f>
        <v>Pierro, Josephine</v>
      </c>
      <c r="H26" s="613"/>
      <c r="I26" s="648">
        <v>3</v>
      </c>
      <c r="J26" s="649" t="s">
        <v>18</v>
      </c>
      <c r="K26" s="650">
        <v>1</v>
      </c>
      <c r="L26" s="617"/>
      <c r="M26" s="618"/>
      <c r="N26" s="618"/>
      <c r="S26" s="636"/>
      <c r="T26" s="637">
        <v>2</v>
      </c>
      <c r="U26" s="651" t="s">
        <v>21</v>
      </c>
      <c r="V26" s="639">
        <v>6</v>
      </c>
      <c r="W26" s="640" t="str">
        <f>+B7</f>
        <v>Ortwein, Natalie</v>
      </c>
      <c r="X26" s="490"/>
      <c r="Y26" s="640"/>
      <c r="Z26" s="641"/>
      <c r="AA26" s="490"/>
      <c r="AB26" s="642"/>
      <c r="AC26" s="643"/>
      <c r="AD26" s="641" t="s">
        <v>21</v>
      </c>
      <c r="AE26" s="643" t="str">
        <f>+B15</f>
        <v>Pierro, Josephine</v>
      </c>
      <c r="AF26" s="642"/>
      <c r="AG26" s="642"/>
      <c r="AH26" s="640"/>
      <c r="AI26" s="640"/>
      <c r="AJ26" s="644"/>
      <c r="AK26" s="652">
        <v>3</v>
      </c>
      <c r="AL26" s="644" t="s">
        <v>18</v>
      </c>
      <c r="AM26" s="646">
        <v>0</v>
      </c>
    </row>
    <row r="27" spans="1:39" ht="12.75" customHeight="1" thickBot="1">
      <c r="A27" s="607"/>
      <c r="B27" s="653">
        <v>4</v>
      </c>
      <c r="C27" s="654" t="s">
        <v>21</v>
      </c>
      <c r="D27" s="655">
        <v>5</v>
      </c>
      <c r="E27" s="656" t="str">
        <f>+B11</f>
        <v>Rumbolz, Emili</v>
      </c>
      <c r="F27" s="657" t="s">
        <v>21</v>
      </c>
      <c r="G27" s="656" t="str">
        <f>+B13</f>
        <v>Osenbrück, Maren</v>
      </c>
      <c r="H27" s="658"/>
      <c r="I27" s="659">
        <v>3</v>
      </c>
      <c r="J27" s="660" t="s">
        <v>18</v>
      </c>
      <c r="K27" s="661">
        <v>0</v>
      </c>
      <c r="L27" s="617"/>
      <c r="M27" s="618"/>
      <c r="N27" s="618"/>
      <c r="S27" s="662"/>
      <c r="T27" s="663">
        <v>1</v>
      </c>
      <c r="U27" s="664" t="s">
        <v>21</v>
      </c>
      <c r="V27" s="665">
        <v>7</v>
      </c>
      <c r="W27" s="666" t="str">
        <f>+B5</f>
        <v>Rössle, Mareike</v>
      </c>
      <c r="X27" s="458"/>
      <c r="Y27" s="666"/>
      <c r="Z27" s="667"/>
      <c r="AA27" s="458"/>
      <c r="AB27" s="666"/>
      <c r="AC27" s="666"/>
      <c r="AD27" s="667" t="s">
        <v>21</v>
      </c>
      <c r="AE27" s="666" t="str">
        <f>+B17</f>
        <v>Mähner, Carolina</v>
      </c>
      <c r="AF27" s="666"/>
      <c r="AG27" s="666"/>
      <c r="AH27" s="666"/>
      <c r="AI27" s="666"/>
      <c r="AJ27" s="668"/>
      <c r="AK27" s="669">
        <v>3</v>
      </c>
      <c r="AL27" s="660" t="s">
        <v>18</v>
      </c>
      <c r="AM27" s="670">
        <v>0</v>
      </c>
    </row>
    <row r="28" spans="1:37" ht="12.75" customHeight="1">
      <c r="A28" s="671"/>
      <c r="B28" s="672"/>
      <c r="C28" s="673"/>
      <c r="D28" s="672"/>
      <c r="E28" s="674"/>
      <c r="F28" s="675"/>
      <c r="G28" s="674"/>
      <c r="H28" s="676"/>
      <c r="I28" s="677"/>
      <c r="J28" s="678"/>
      <c r="K28" s="677"/>
      <c r="L28" s="617"/>
      <c r="AK28" s="679"/>
    </row>
    <row r="29" spans="1:39" ht="12.75" customHeight="1" thickBot="1">
      <c r="A29" s="448"/>
      <c r="C29" s="594" t="s">
        <v>181</v>
      </c>
      <c r="L29" s="617"/>
      <c r="S29" s="458"/>
      <c r="T29" s="680" t="s">
        <v>182</v>
      </c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</row>
    <row r="30" spans="1:39" ht="12.75" customHeight="1">
      <c r="A30" s="671"/>
      <c r="B30" s="681">
        <v>7</v>
      </c>
      <c r="C30" s="621" t="s">
        <v>21</v>
      </c>
      <c r="D30" s="622">
        <v>8</v>
      </c>
      <c r="E30" s="623" t="str">
        <f>+B17</f>
        <v>Mähner, Carolina</v>
      </c>
      <c r="F30" s="624" t="s">
        <v>21</v>
      </c>
      <c r="G30" s="626" t="str">
        <f>+B19</f>
        <v>Fabriz, Sina</v>
      </c>
      <c r="H30" s="599"/>
      <c r="I30" s="628">
        <v>0</v>
      </c>
      <c r="J30" s="627" t="s">
        <v>18</v>
      </c>
      <c r="K30" s="629">
        <v>3</v>
      </c>
      <c r="L30" s="617"/>
      <c r="M30" s="618"/>
      <c r="N30" s="618"/>
      <c r="S30" s="636"/>
      <c r="T30" s="682">
        <v>3</v>
      </c>
      <c r="U30" s="683" t="s">
        <v>21</v>
      </c>
      <c r="V30" s="684">
        <v>8</v>
      </c>
      <c r="W30" s="640" t="str">
        <f>+B9</f>
        <v>Radu, Cindy</v>
      </c>
      <c r="X30" s="490"/>
      <c r="Y30" s="640"/>
      <c r="Z30" s="641"/>
      <c r="AA30" s="490"/>
      <c r="AB30" s="642"/>
      <c r="AC30" s="640"/>
      <c r="AD30" s="641" t="s">
        <v>21</v>
      </c>
      <c r="AE30" s="640" t="str">
        <f>+B19</f>
        <v>Fabriz, Sina</v>
      </c>
      <c r="AF30" s="642"/>
      <c r="AG30" s="642"/>
      <c r="AH30" s="640"/>
      <c r="AI30" s="640"/>
      <c r="AJ30" s="685"/>
      <c r="AK30" s="686">
        <v>2</v>
      </c>
      <c r="AL30" s="687" t="s">
        <v>18</v>
      </c>
      <c r="AM30" s="688">
        <v>3</v>
      </c>
    </row>
    <row r="31" spans="1:39" ht="12.75" customHeight="1">
      <c r="A31" s="671"/>
      <c r="B31" s="689">
        <v>3</v>
      </c>
      <c r="C31" s="638" t="s">
        <v>21</v>
      </c>
      <c r="D31" s="639">
        <v>4</v>
      </c>
      <c r="E31" s="640" t="str">
        <f>+B9</f>
        <v>Radu, Cindy</v>
      </c>
      <c r="F31" s="638" t="s">
        <v>21</v>
      </c>
      <c r="G31" s="643" t="str">
        <f>+B11</f>
        <v>Rumbolz, Emili</v>
      </c>
      <c r="H31" s="448"/>
      <c r="I31" s="645">
        <v>1</v>
      </c>
      <c r="J31" s="644" t="s">
        <v>18</v>
      </c>
      <c r="K31" s="646">
        <v>3</v>
      </c>
      <c r="L31" s="617"/>
      <c r="M31" s="618"/>
      <c r="N31" s="618"/>
      <c r="S31" s="636"/>
      <c r="T31" s="690">
        <v>2</v>
      </c>
      <c r="U31" s="651" t="s">
        <v>21</v>
      </c>
      <c r="V31" s="691">
        <v>4</v>
      </c>
      <c r="W31" s="640" t="str">
        <f>+B7</f>
        <v>Ortwein, Natalie</v>
      </c>
      <c r="X31" s="490"/>
      <c r="Y31" s="640"/>
      <c r="Z31" s="641"/>
      <c r="AA31" s="490"/>
      <c r="AB31" s="642"/>
      <c r="AC31" s="640"/>
      <c r="AD31" s="641" t="s">
        <v>21</v>
      </c>
      <c r="AE31" s="640" t="str">
        <f>+B11</f>
        <v>Rumbolz, Emili</v>
      </c>
      <c r="AF31" s="642"/>
      <c r="AG31" s="692"/>
      <c r="AH31" s="693"/>
      <c r="AI31" s="693"/>
      <c r="AJ31" s="694"/>
      <c r="AK31" s="652">
        <v>3</v>
      </c>
      <c r="AL31" s="694" t="s">
        <v>18</v>
      </c>
      <c r="AM31" s="695">
        <v>2</v>
      </c>
    </row>
    <row r="32" spans="1:39" ht="12.75" customHeight="1">
      <c r="A32" s="671"/>
      <c r="B32" s="689">
        <v>2</v>
      </c>
      <c r="C32" s="651" t="s">
        <v>21</v>
      </c>
      <c r="D32" s="639">
        <v>5</v>
      </c>
      <c r="E32" s="640" t="str">
        <f>+B7</f>
        <v>Ortwein, Natalie</v>
      </c>
      <c r="F32" s="641" t="s">
        <v>21</v>
      </c>
      <c r="G32" s="643" t="str">
        <f>+B13</f>
        <v>Osenbrück, Maren</v>
      </c>
      <c r="H32" s="448"/>
      <c r="I32" s="652">
        <v>3</v>
      </c>
      <c r="J32" s="644" t="s">
        <v>18</v>
      </c>
      <c r="K32" s="646">
        <v>0</v>
      </c>
      <c r="L32" s="617"/>
      <c r="M32" s="618"/>
      <c r="N32" s="618"/>
      <c r="S32" s="636"/>
      <c r="T32" s="690">
        <v>1</v>
      </c>
      <c r="U32" s="696" t="s">
        <v>21</v>
      </c>
      <c r="V32" s="691">
        <v>5</v>
      </c>
      <c r="W32" s="640" t="str">
        <f>+B5</f>
        <v>Rössle, Mareike</v>
      </c>
      <c r="X32" s="490"/>
      <c r="Y32" s="640"/>
      <c r="Z32" s="641"/>
      <c r="AA32" s="490"/>
      <c r="AB32" s="642"/>
      <c r="AC32" s="640"/>
      <c r="AD32" s="638" t="s">
        <v>21</v>
      </c>
      <c r="AE32" s="640" t="str">
        <f>+B13</f>
        <v>Osenbrück, Maren</v>
      </c>
      <c r="AF32" s="642"/>
      <c r="AG32" s="692"/>
      <c r="AH32" s="693"/>
      <c r="AI32" s="693"/>
      <c r="AJ32" s="694"/>
      <c r="AK32" s="652">
        <v>3</v>
      </c>
      <c r="AL32" s="694" t="s">
        <v>18</v>
      </c>
      <c r="AM32" s="695">
        <v>0</v>
      </c>
    </row>
    <row r="33" spans="1:39" ht="12.75" customHeight="1" thickBot="1">
      <c r="A33" s="618"/>
      <c r="B33" s="697">
        <v>1</v>
      </c>
      <c r="C33" s="664" t="s">
        <v>21</v>
      </c>
      <c r="D33" s="665">
        <v>6</v>
      </c>
      <c r="E33" s="666" t="str">
        <f>+B5</f>
        <v>Rössle, Mareike</v>
      </c>
      <c r="F33" s="667" t="s">
        <v>21</v>
      </c>
      <c r="G33" s="666" t="str">
        <f>+B15</f>
        <v>Pierro, Josephine</v>
      </c>
      <c r="H33" s="458"/>
      <c r="I33" s="669">
        <v>3</v>
      </c>
      <c r="J33" s="660" t="s">
        <v>18</v>
      </c>
      <c r="K33" s="670">
        <v>0</v>
      </c>
      <c r="L33" s="617"/>
      <c r="M33" s="618"/>
      <c r="N33" s="618"/>
      <c r="S33" s="698"/>
      <c r="T33" s="699">
        <v>6</v>
      </c>
      <c r="U33" s="664" t="s">
        <v>21</v>
      </c>
      <c r="V33" s="700">
        <v>7</v>
      </c>
      <c r="W33" s="701" t="str">
        <f>+B15</f>
        <v>Pierro, Josephine</v>
      </c>
      <c r="X33" s="458"/>
      <c r="Y33" s="701"/>
      <c r="Z33" s="667"/>
      <c r="AA33" s="458"/>
      <c r="AB33" s="666"/>
      <c r="AC33" s="701"/>
      <c r="AD33" s="667" t="s">
        <v>21</v>
      </c>
      <c r="AE33" s="701" t="str">
        <f>+B17</f>
        <v>Mähner, Carolina</v>
      </c>
      <c r="AF33" s="666"/>
      <c r="AG33" s="666"/>
      <c r="AH33" s="701"/>
      <c r="AI33" s="701"/>
      <c r="AJ33" s="702"/>
      <c r="AK33" s="703">
        <v>0</v>
      </c>
      <c r="AL33" s="702" t="s">
        <v>18</v>
      </c>
      <c r="AM33" s="704">
        <v>3</v>
      </c>
    </row>
    <row r="34" spans="1:37" ht="12.75" customHeight="1">
      <c r="A34" s="618"/>
      <c r="B34" s="705"/>
      <c r="C34" s="706"/>
      <c r="D34" s="705"/>
      <c r="E34" s="707"/>
      <c r="F34" s="706"/>
      <c r="G34" s="707"/>
      <c r="H34" s="676"/>
      <c r="I34" s="677"/>
      <c r="J34" s="678"/>
      <c r="K34" s="677"/>
      <c r="L34" s="617"/>
      <c r="AK34" s="679"/>
    </row>
    <row r="35" spans="1:20" ht="12.75" customHeight="1" thickBot="1">
      <c r="A35" s="448"/>
      <c r="B35" s="663"/>
      <c r="C35" s="680" t="s">
        <v>183</v>
      </c>
      <c r="D35" s="663"/>
      <c r="E35" s="666"/>
      <c r="F35" s="708"/>
      <c r="G35" s="666"/>
      <c r="H35" s="709"/>
      <c r="I35" s="710"/>
      <c r="J35" s="711"/>
      <c r="K35" s="710"/>
      <c r="L35" s="617"/>
      <c r="M35" s="448"/>
      <c r="N35" s="448"/>
      <c r="T35" s="712" t="s">
        <v>184</v>
      </c>
    </row>
    <row r="36" spans="1:39" ht="12.75" customHeight="1">
      <c r="A36" s="713"/>
      <c r="B36" s="714">
        <v>6</v>
      </c>
      <c r="C36" s="715" t="s">
        <v>21</v>
      </c>
      <c r="D36" s="716">
        <v>8</v>
      </c>
      <c r="E36" s="717" t="str">
        <f>+B15</f>
        <v>Pierro, Josephine</v>
      </c>
      <c r="F36" s="718" t="s">
        <v>21</v>
      </c>
      <c r="G36" s="719" t="str">
        <f>+B19</f>
        <v>Fabriz, Sina</v>
      </c>
      <c r="H36" s="720"/>
      <c r="I36" s="721">
        <v>0</v>
      </c>
      <c r="J36" s="722" t="s">
        <v>18</v>
      </c>
      <c r="K36" s="723">
        <v>3</v>
      </c>
      <c r="L36" s="617"/>
      <c r="M36" s="618"/>
      <c r="N36" s="618"/>
      <c r="S36" s="724"/>
      <c r="T36" s="725">
        <v>1</v>
      </c>
      <c r="U36" s="726" t="s">
        <v>21</v>
      </c>
      <c r="V36" s="725">
        <v>3</v>
      </c>
      <c r="W36" s="727" t="str">
        <f>+B5</f>
        <v>Rössle, Mareike</v>
      </c>
      <c r="X36" s="464"/>
      <c r="Y36" s="464"/>
      <c r="Z36" s="464"/>
      <c r="AA36" s="464"/>
      <c r="AB36" s="464"/>
      <c r="AC36" s="464"/>
      <c r="AD36" s="728" t="s">
        <v>21</v>
      </c>
      <c r="AE36" s="729" t="str">
        <f>+B9</f>
        <v>Radu, Cindy</v>
      </c>
      <c r="AF36" s="464"/>
      <c r="AG36" s="464"/>
      <c r="AH36" s="464"/>
      <c r="AI36" s="464"/>
      <c r="AJ36" s="464"/>
      <c r="AK36" s="730">
        <v>3</v>
      </c>
      <c r="AL36" s="627" t="s">
        <v>18</v>
      </c>
      <c r="AM36" s="731">
        <v>0</v>
      </c>
    </row>
    <row r="37" spans="1:39" ht="12.75" customHeight="1">
      <c r="A37" s="713"/>
      <c r="B37" s="732">
        <v>2</v>
      </c>
      <c r="C37" s="632" t="s">
        <v>21</v>
      </c>
      <c r="D37" s="733">
        <v>3</v>
      </c>
      <c r="E37" s="734" t="str">
        <f>+B7</f>
        <v>Ortwein, Natalie</v>
      </c>
      <c r="F37" s="632" t="s">
        <v>21</v>
      </c>
      <c r="G37" s="735" t="str">
        <f>+B9</f>
        <v>Radu, Cindy</v>
      </c>
      <c r="H37" s="736"/>
      <c r="I37" s="737">
        <v>3</v>
      </c>
      <c r="J37" s="694" t="s">
        <v>18</v>
      </c>
      <c r="K37" s="616">
        <v>1</v>
      </c>
      <c r="L37" s="617"/>
      <c r="M37" s="618"/>
      <c r="N37" s="618"/>
      <c r="S37" s="738"/>
      <c r="T37" s="739">
        <v>2</v>
      </c>
      <c r="U37" s="638" t="s">
        <v>21</v>
      </c>
      <c r="V37" s="739">
        <v>8</v>
      </c>
      <c r="W37" s="740" t="str">
        <f>+B7</f>
        <v>Ortwein, Natalie</v>
      </c>
      <c r="X37" s="490"/>
      <c r="Y37" s="490"/>
      <c r="Z37" s="490"/>
      <c r="AA37" s="490"/>
      <c r="AB37" s="490"/>
      <c r="AC37" s="490"/>
      <c r="AD37" s="638" t="s">
        <v>21</v>
      </c>
      <c r="AE37" s="741" t="str">
        <f>+B19</f>
        <v>Fabriz, Sina</v>
      </c>
      <c r="AF37" s="490"/>
      <c r="AG37" s="490"/>
      <c r="AH37" s="490"/>
      <c r="AI37" s="490"/>
      <c r="AJ37" s="490"/>
      <c r="AK37" s="742">
        <v>3</v>
      </c>
      <c r="AL37" s="687" t="s">
        <v>18</v>
      </c>
      <c r="AM37" s="743">
        <v>1</v>
      </c>
    </row>
    <row r="38" spans="1:39" ht="12.75" customHeight="1">
      <c r="A38" s="744"/>
      <c r="B38" s="745">
        <v>1</v>
      </c>
      <c r="C38" s="746" t="s">
        <v>21</v>
      </c>
      <c r="D38" s="747">
        <v>4</v>
      </c>
      <c r="E38" s="748" t="str">
        <f>+B5</f>
        <v>Rössle, Mareike</v>
      </c>
      <c r="F38" s="749" t="s">
        <v>21</v>
      </c>
      <c r="G38" s="634" t="str">
        <f>+B11</f>
        <v>Rumbolz, Emili</v>
      </c>
      <c r="H38" s="750"/>
      <c r="I38" s="751">
        <v>3</v>
      </c>
      <c r="J38" s="615" t="s">
        <v>18</v>
      </c>
      <c r="K38" s="695">
        <v>0</v>
      </c>
      <c r="L38" s="617"/>
      <c r="M38" s="618"/>
      <c r="N38" s="618"/>
      <c r="S38" s="738"/>
      <c r="T38" s="752">
        <v>4</v>
      </c>
      <c r="U38" s="746" t="s">
        <v>21</v>
      </c>
      <c r="V38" s="752">
        <v>7</v>
      </c>
      <c r="W38" s="753" t="str">
        <f>+B11</f>
        <v>Rumbolz, Emili</v>
      </c>
      <c r="X38" s="490"/>
      <c r="Y38" s="490"/>
      <c r="Z38" s="490"/>
      <c r="AA38" s="490"/>
      <c r="AB38" s="490"/>
      <c r="AC38" s="490"/>
      <c r="AD38" s="746" t="s">
        <v>21</v>
      </c>
      <c r="AE38" s="741" t="str">
        <f>+B17</f>
        <v>Mähner, Carolina</v>
      </c>
      <c r="AF38" s="490"/>
      <c r="AG38" s="490"/>
      <c r="AH38" s="490"/>
      <c r="AI38" s="490"/>
      <c r="AJ38" s="490"/>
      <c r="AK38" s="742">
        <v>3</v>
      </c>
      <c r="AL38" s="687" t="s">
        <v>18</v>
      </c>
      <c r="AM38" s="743">
        <v>1</v>
      </c>
    </row>
    <row r="39" spans="1:39" ht="12.75" customHeight="1" thickBot="1">
      <c r="A39" s="744"/>
      <c r="B39" s="754">
        <v>5</v>
      </c>
      <c r="C39" s="708" t="s">
        <v>21</v>
      </c>
      <c r="D39" s="665">
        <v>7</v>
      </c>
      <c r="E39" s="656" t="str">
        <f>+B13</f>
        <v>Osenbrück, Maren</v>
      </c>
      <c r="F39" s="755" t="s">
        <v>21</v>
      </c>
      <c r="G39" s="656" t="str">
        <f>+B17</f>
        <v>Mähner, Carolina</v>
      </c>
      <c r="H39" s="458"/>
      <c r="I39" s="756">
        <v>1</v>
      </c>
      <c r="J39" s="702" t="s">
        <v>18</v>
      </c>
      <c r="K39" s="704">
        <v>3</v>
      </c>
      <c r="L39" s="618"/>
      <c r="M39" s="618"/>
      <c r="N39" s="618"/>
      <c r="S39" s="757"/>
      <c r="T39" s="663">
        <v>5</v>
      </c>
      <c r="U39" s="708" t="s">
        <v>21</v>
      </c>
      <c r="V39" s="663">
        <v>6</v>
      </c>
      <c r="W39" s="758" t="str">
        <f>+B13</f>
        <v>Osenbrück, Maren</v>
      </c>
      <c r="X39" s="458"/>
      <c r="Y39" s="458"/>
      <c r="Z39" s="458"/>
      <c r="AA39" s="458"/>
      <c r="AB39" s="458"/>
      <c r="AC39" s="458"/>
      <c r="AD39" s="708" t="s">
        <v>21</v>
      </c>
      <c r="AE39" s="759" t="str">
        <f>+B15</f>
        <v>Pierro, Josephine</v>
      </c>
      <c r="AF39" s="458"/>
      <c r="AG39" s="458"/>
      <c r="AH39" s="458"/>
      <c r="AI39" s="458"/>
      <c r="AJ39" s="458"/>
      <c r="AK39" s="760">
        <v>0</v>
      </c>
      <c r="AL39" s="711" t="s">
        <v>18</v>
      </c>
      <c r="AM39" s="761">
        <v>3</v>
      </c>
    </row>
    <row r="40" spans="1:39" ht="12.75" customHeight="1">
      <c r="A40" s="618"/>
      <c r="B40" s="705"/>
      <c r="C40" s="706"/>
      <c r="D40" s="705"/>
      <c r="E40" s="707"/>
      <c r="F40" s="706"/>
      <c r="G40" s="707"/>
      <c r="H40" s="676"/>
      <c r="I40" s="677"/>
      <c r="J40" s="678"/>
      <c r="K40" s="677"/>
      <c r="L40" s="618"/>
      <c r="AM40" s="762"/>
    </row>
    <row r="41" spans="1:37" ht="12.75" customHeight="1" thickBot="1">
      <c r="A41" s="448"/>
      <c r="B41" s="653"/>
      <c r="C41" s="763" t="s">
        <v>185</v>
      </c>
      <c r="D41" s="653"/>
      <c r="E41" s="701"/>
      <c r="F41" s="657"/>
      <c r="G41" s="701"/>
      <c r="H41" s="709"/>
      <c r="I41" s="710"/>
      <c r="J41" s="711"/>
      <c r="K41" s="710"/>
      <c r="L41" s="61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679"/>
    </row>
    <row r="42" spans="1:36" ht="12.75" customHeight="1">
      <c r="A42" s="713"/>
      <c r="B42" s="764">
        <v>1</v>
      </c>
      <c r="C42" s="765" t="s">
        <v>21</v>
      </c>
      <c r="D42" s="766">
        <v>2</v>
      </c>
      <c r="E42" s="767" t="str">
        <f>+B5</f>
        <v>Rössle, Mareike</v>
      </c>
      <c r="F42" s="768" t="s">
        <v>21</v>
      </c>
      <c r="G42" s="767" t="str">
        <f>+B7</f>
        <v>Ortwein, Natalie</v>
      </c>
      <c r="H42" s="769"/>
      <c r="I42" s="770">
        <v>3</v>
      </c>
      <c r="J42" s="687" t="s">
        <v>18</v>
      </c>
      <c r="K42" s="743">
        <v>1</v>
      </c>
      <c r="L42" s="771"/>
      <c r="S42" s="772"/>
      <c r="T42" s="448"/>
      <c r="U42" s="448"/>
      <c r="V42" s="448"/>
      <c r="W42" s="448"/>
      <c r="X42" s="448"/>
      <c r="Y42" s="772"/>
      <c r="Z42" s="773"/>
      <c r="AA42" s="448"/>
      <c r="AB42" s="774"/>
      <c r="AC42" s="775"/>
      <c r="AD42" s="448"/>
      <c r="AE42" s="448"/>
      <c r="AF42" s="774"/>
      <c r="AG42" s="774"/>
      <c r="AH42" s="772"/>
      <c r="AI42" s="772"/>
      <c r="AJ42" s="722"/>
    </row>
    <row r="43" spans="1:36" ht="12.75" customHeight="1">
      <c r="A43" s="713"/>
      <c r="B43" s="608">
        <v>3</v>
      </c>
      <c r="C43" s="632" t="s">
        <v>21</v>
      </c>
      <c r="D43" s="610">
        <v>7</v>
      </c>
      <c r="E43" s="611" t="str">
        <f>+B9</f>
        <v>Radu, Cindy</v>
      </c>
      <c r="F43" s="635" t="s">
        <v>21</v>
      </c>
      <c r="G43" s="611" t="str">
        <f>+B17</f>
        <v>Mähner, Carolina</v>
      </c>
      <c r="H43" s="613"/>
      <c r="I43" s="614">
        <v>3</v>
      </c>
      <c r="J43" s="615" t="s">
        <v>18</v>
      </c>
      <c r="K43" s="616">
        <v>2</v>
      </c>
      <c r="L43" s="771"/>
      <c r="S43" s="772"/>
      <c r="T43" s="448"/>
      <c r="U43" s="448"/>
      <c r="V43" s="448"/>
      <c r="W43" s="448"/>
      <c r="X43" s="448"/>
      <c r="Y43" s="772"/>
      <c r="Z43" s="773"/>
      <c r="AA43" s="448"/>
      <c r="AB43" s="774"/>
      <c r="AC43" s="775"/>
      <c r="AD43" s="448"/>
      <c r="AE43" s="448"/>
      <c r="AF43" s="774"/>
      <c r="AG43" s="774"/>
      <c r="AH43" s="772"/>
      <c r="AI43" s="772"/>
      <c r="AJ43" s="722"/>
    </row>
    <row r="44" spans="1:36" ht="12.75" customHeight="1">
      <c r="A44" s="776"/>
      <c r="B44" s="608">
        <v>4</v>
      </c>
      <c r="C44" s="632" t="s">
        <v>21</v>
      </c>
      <c r="D44" s="610">
        <v>6</v>
      </c>
      <c r="E44" s="634" t="str">
        <f>+B11</f>
        <v>Rumbolz, Emili</v>
      </c>
      <c r="F44" s="635" t="s">
        <v>21</v>
      </c>
      <c r="G44" s="634" t="str">
        <f>+B15</f>
        <v>Pierro, Josephine</v>
      </c>
      <c r="H44" s="613"/>
      <c r="I44" s="614">
        <v>3</v>
      </c>
      <c r="J44" s="615" t="s">
        <v>18</v>
      </c>
      <c r="K44" s="616">
        <v>0</v>
      </c>
      <c r="L44" s="762"/>
      <c r="S44" s="772"/>
      <c r="T44" s="448"/>
      <c r="U44" s="448"/>
      <c r="V44" s="448"/>
      <c r="W44" s="448"/>
      <c r="X44" s="448"/>
      <c r="Y44" s="772"/>
      <c r="Z44" s="773"/>
      <c r="AA44" s="448"/>
      <c r="AB44" s="774"/>
      <c r="AC44" s="775"/>
      <c r="AD44" s="448"/>
      <c r="AE44" s="448"/>
      <c r="AF44" s="774"/>
      <c r="AG44" s="774"/>
      <c r="AH44" s="772"/>
      <c r="AI44" s="772"/>
      <c r="AJ44" s="722"/>
    </row>
    <row r="45" spans="1:36" ht="12.75" customHeight="1" thickBot="1">
      <c r="A45" s="776"/>
      <c r="B45" s="754">
        <v>5</v>
      </c>
      <c r="C45" s="708" t="s">
        <v>21</v>
      </c>
      <c r="D45" s="663">
        <v>8</v>
      </c>
      <c r="E45" s="758" t="str">
        <f>+B13</f>
        <v>Osenbrück, Maren</v>
      </c>
      <c r="F45" s="708" t="s">
        <v>21</v>
      </c>
      <c r="G45" s="759" t="str">
        <f>+B19</f>
        <v>Fabriz, Sina</v>
      </c>
      <c r="H45" s="777"/>
      <c r="I45" s="760">
        <v>0</v>
      </c>
      <c r="J45" s="711" t="s">
        <v>18</v>
      </c>
      <c r="K45" s="761">
        <v>3</v>
      </c>
      <c r="L45" s="762"/>
      <c r="S45" s="774"/>
      <c r="T45" s="448"/>
      <c r="U45" s="448"/>
      <c r="V45" s="448"/>
      <c r="W45" s="448"/>
      <c r="X45" s="448"/>
      <c r="Y45" s="774"/>
      <c r="Z45" s="773"/>
      <c r="AA45" s="448"/>
      <c r="AB45" s="774"/>
      <c r="AC45" s="774"/>
      <c r="AD45" s="448"/>
      <c r="AE45" s="448"/>
      <c r="AF45" s="774"/>
      <c r="AG45" s="774"/>
      <c r="AH45" s="774"/>
      <c r="AI45" s="774"/>
      <c r="AJ45" s="722"/>
    </row>
    <row r="46" spans="9:13" ht="6.75" customHeight="1">
      <c r="I46"/>
      <c r="M46" s="778"/>
    </row>
    <row r="47" spans="2:29" ht="16.5" thickBot="1">
      <c r="B47" s="779" t="s">
        <v>87</v>
      </c>
      <c r="C47" s="458"/>
      <c r="D47" s="458"/>
      <c r="E47" s="458"/>
      <c r="F47" s="458"/>
      <c r="G47" s="458"/>
      <c r="I47"/>
      <c r="Z47" s="458"/>
      <c r="AA47" s="458"/>
      <c r="AB47" s="458"/>
      <c r="AC47" s="458"/>
    </row>
    <row r="48" spans="2:31" ht="16.5" thickBot="1">
      <c r="B48" s="780" t="s">
        <v>2</v>
      </c>
      <c r="C48" s="781"/>
      <c r="D48" s="781"/>
      <c r="E48" s="781"/>
      <c r="F48" s="782"/>
      <c r="G48" s="783" t="s">
        <v>98</v>
      </c>
      <c r="H48" s="784"/>
      <c r="I48" s="784"/>
      <c r="J48" s="784"/>
      <c r="K48" s="784"/>
      <c r="L48" s="781"/>
      <c r="M48" s="781"/>
      <c r="N48" s="781"/>
      <c r="O48" s="781"/>
      <c r="P48" s="785"/>
      <c r="Q48" s="781"/>
      <c r="R48" s="781"/>
      <c r="S48" s="782"/>
      <c r="T48" s="1059" t="s">
        <v>15</v>
      </c>
      <c r="U48" s="1060"/>
      <c r="V48" s="1061"/>
      <c r="W48" s="1062" t="s">
        <v>16</v>
      </c>
      <c r="X48" s="1060"/>
      <c r="Y48" s="1060"/>
      <c r="Z48" s="781"/>
      <c r="AA48" s="781"/>
      <c r="AB48" s="782"/>
      <c r="AC48" s="1069" t="s">
        <v>17</v>
      </c>
      <c r="AD48" s="1070"/>
      <c r="AE48" s="1071"/>
    </row>
    <row r="49" spans="2:31" ht="15.75">
      <c r="B49" s="797" t="str">
        <f>$B$5</f>
        <v>Rössle, Mareike</v>
      </c>
      <c r="C49" s="448"/>
      <c r="D49" s="448"/>
      <c r="E49" s="448"/>
      <c r="F49" s="603"/>
      <c r="G49" s="232" t="str">
        <f>$B$6</f>
        <v>SV Neckarsulm</v>
      </c>
      <c r="H49" s="787"/>
      <c r="I49" s="787"/>
      <c r="J49" s="787"/>
      <c r="K49" s="787"/>
      <c r="L49" s="448"/>
      <c r="M49" s="448"/>
      <c r="N49" s="448"/>
      <c r="O49" s="448"/>
      <c r="P49" s="788">
        <f aca="true" t="shared" si="0" ref="P49:P56">SUM(W49-Z49)</f>
        <v>19</v>
      </c>
      <c r="Q49" s="789"/>
      <c r="R49" s="789"/>
      <c r="S49" s="790"/>
      <c r="T49" s="791">
        <f>$AF$5</f>
        <v>7</v>
      </c>
      <c r="U49" s="792" t="s">
        <v>18</v>
      </c>
      <c r="V49" s="792">
        <f>$AH$5</f>
        <v>0</v>
      </c>
      <c r="W49" s="793">
        <f>$AI$5</f>
        <v>21</v>
      </c>
      <c r="X49" s="794"/>
      <c r="Y49" s="792" t="s">
        <v>18</v>
      </c>
      <c r="Z49" s="795">
        <f>$AK$5</f>
        <v>2</v>
      </c>
      <c r="AA49" s="794"/>
      <c r="AB49" s="603"/>
      <c r="AC49" s="1072">
        <v>1</v>
      </c>
      <c r="AD49" s="1073"/>
      <c r="AE49" s="796"/>
    </row>
    <row r="50" spans="2:31" ht="15.75">
      <c r="B50" s="786" t="str">
        <f>$B$7</f>
        <v>Ortwein, Natalie</v>
      </c>
      <c r="C50" s="448"/>
      <c r="D50" s="448"/>
      <c r="E50" s="448"/>
      <c r="F50" s="603"/>
      <c r="G50" s="232" t="str">
        <f>$B$8</f>
        <v>TSV Erlenbach</v>
      </c>
      <c r="H50" s="787"/>
      <c r="I50" s="787"/>
      <c r="J50" s="787"/>
      <c r="K50" s="787"/>
      <c r="L50" s="448"/>
      <c r="N50" s="448"/>
      <c r="O50" s="448"/>
      <c r="P50" s="788">
        <f t="shared" si="0"/>
        <v>12</v>
      </c>
      <c r="Q50" s="789"/>
      <c r="R50" s="789"/>
      <c r="S50" s="790"/>
      <c r="T50" s="791">
        <f>$AF$7</f>
        <v>6</v>
      </c>
      <c r="U50" s="792" t="s">
        <v>18</v>
      </c>
      <c r="V50" s="792">
        <f>$AH$7</f>
        <v>1</v>
      </c>
      <c r="W50" s="793">
        <f>$AI$7</f>
        <v>19</v>
      </c>
      <c r="X50" s="794"/>
      <c r="Y50" s="792" t="s">
        <v>18</v>
      </c>
      <c r="Z50" s="795">
        <f>$AK$7</f>
        <v>7</v>
      </c>
      <c r="AA50" s="794"/>
      <c r="AB50" s="603"/>
      <c r="AC50" s="1074">
        <v>2</v>
      </c>
      <c r="AD50" s="1075"/>
      <c r="AE50" s="603"/>
    </row>
    <row r="51" spans="2:31" ht="15.75">
      <c r="B51" s="797" t="str">
        <f>$B$11</f>
        <v>Rumbolz, Emili</v>
      </c>
      <c r="C51" s="448"/>
      <c r="D51" s="448"/>
      <c r="E51" s="448"/>
      <c r="F51" s="603"/>
      <c r="G51" s="232" t="str">
        <f>$B$12</f>
        <v>TGV E. Beilstein</v>
      </c>
      <c r="H51" s="787"/>
      <c r="I51" s="787"/>
      <c r="J51" s="787"/>
      <c r="K51" s="787"/>
      <c r="L51" s="448"/>
      <c r="M51" s="448"/>
      <c r="N51" s="448"/>
      <c r="O51" s="448"/>
      <c r="P51" s="788">
        <f t="shared" si="0"/>
        <v>7</v>
      </c>
      <c r="Q51" s="789"/>
      <c r="R51" s="789"/>
      <c r="S51" s="790"/>
      <c r="T51" s="791">
        <f>$AF$11</f>
        <v>5</v>
      </c>
      <c r="U51" s="792" t="s">
        <v>18</v>
      </c>
      <c r="V51" s="792">
        <f>$AH$11</f>
        <v>2</v>
      </c>
      <c r="W51" s="793">
        <f>$AI$11</f>
        <v>17</v>
      </c>
      <c r="X51" s="794"/>
      <c r="Y51" s="792" t="s">
        <v>18</v>
      </c>
      <c r="Z51" s="795">
        <f>$AK$11</f>
        <v>10</v>
      </c>
      <c r="AA51" s="794"/>
      <c r="AB51" s="603"/>
      <c r="AC51" s="1074">
        <v>3</v>
      </c>
      <c r="AD51" s="1075"/>
      <c r="AE51" s="603"/>
    </row>
    <row r="52" spans="2:31" ht="15.75">
      <c r="B52" s="797" t="str">
        <f>$B$19</f>
        <v>Fabriz, Sina</v>
      </c>
      <c r="C52" s="448"/>
      <c r="D52" s="448"/>
      <c r="E52" s="448"/>
      <c r="F52" s="603"/>
      <c r="G52" s="232" t="str">
        <f>$B$20</f>
        <v>SV Neckarsulm</v>
      </c>
      <c r="H52" s="448"/>
      <c r="J52" s="448"/>
      <c r="K52" s="448"/>
      <c r="L52" s="448"/>
      <c r="M52" s="448"/>
      <c r="N52" s="448"/>
      <c r="O52" s="448"/>
      <c r="P52" s="788">
        <f t="shared" si="0"/>
        <v>5</v>
      </c>
      <c r="Q52" s="789"/>
      <c r="R52" s="789"/>
      <c r="S52" s="790"/>
      <c r="T52" s="791">
        <f>$AF$19</f>
        <v>4</v>
      </c>
      <c r="U52" s="792" t="s">
        <v>18</v>
      </c>
      <c r="V52" s="792">
        <f>$AH$19</f>
        <v>3</v>
      </c>
      <c r="W52" s="793">
        <f>$AI$19</f>
        <v>16</v>
      </c>
      <c r="X52" s="794"/>
      <c r="Y52" s="792" t="s">
        <v>18</v>
      </c>
      <c r="Z52" s="795">
        <f>$AK$19</f>
        <v>11</v>
      </c>
      <c r="AA52" s="794"/>
      <c r="AB52" s="603"/>
      <c r="AC52" s="1074">
        <v>4</v>
      </c>
      <c r="AD52" s="1075"/>
      <c r="AE52" s="603"/>
    </row>
    <row r="53" spans="2:31" ht="15.75">
      <c r="B53" s="797" t="str">
        <f>$B$9</f>
        <v>Radu, Cindy</v>
      </c>
      <c r="C53" s="448"/>
      <c r="D53" s="448"/>
      <c r="E53" s="448"/>
      <c r="F53" s="603"/>
      <c r="G53" s="232" t="str">
        <f>$B$10</f>
        <v>TSB Horkheim</v>
      </c>
      <c r="H53" s="787"/>
      <c r="I53" s="787"/>
      <c r="J53" s="787"/>
      <c r="K53" s="787"/>
      <c r="L53" s="448"/>
      <c r="M53" s="448"/>
      <c r="N53" s="448"/>
      <c r="O53" s="448"/>
      <c r="P53" s="788">
        <f t="shared" si="0"/>
        <v>-2</v>
      </c>
      <c r="Q53" s="789"/>
      <c r="R53" s="789"/>
      <c r="S53" s="790"/>
      <c r="T53" s="791">
        <f>$AF$9</f>
        <v>3</v>
      </c>
      <c r="U53" s="792" t="s">
        <v>18</v>
      </c>
      <c r="V53" s="792">
        <f>$AH$9</f>
        <v>4</v>
      </c>
      <c r="W53" s="793">
        <f>$AI$9</f>
        <v>13</v>
      </c>
      <c r="X53" s="794"/>
      <c r="Y53" s="792" t="s">
        <v>18</v>
      </c>
      <c r="Z53" s="795">
        <f>$AK$9</f>
        <v>15</v>
      </c>
      <c r="AA53" s="794"/>
      <c r="AB53" s="603"/>
      <c r="AC53" s="1074">
        <v>5</v>
      </c>
      <c r="AD53" s="1075"/>
      <c r="AE53" s="603"/>
    </row>
    <row r="54" spans="2:31" ht="15.75">
      <c r="B54" s="797" t="str">
        <f>$B$17</f>
        <v>Mähner, Carolina</v>
      </c>
      <c r="C54" s="448"/>
      <c r="D54" s="448"/>
      <c r="E54" s="448"/>
      <c r="F54" s="603"/>
      <c r="G54" s="1027" t="str">
        <f>$B$18</f>
        <v>TSV Weinsberg</v>
      </c>
      <c r="H54" s="787"/>
      <c r="I54" s="787"/>
      <c r="J54" s="787"/>
      <c r="K54" s="787"/>
      <c r="L54" s="448"/>
      <c r="M54" s="448"/>
      <c r="N54" s="448"/>
      <c r="O54" s="448"/>
      <c r="P54" s="788">
        <f t="shared" si="0"/>
        <v>-7</v>
      </c>
      <c r="Q54" s="789"/>
      <c r="R54" s="789"/>
      <c r="S54" s="790"/>
      <c r="T54" s="791">
        <f>$AF$17</f>
        <v>2</v>
      </c>
      <c r="U54" s="792" t="s">
        <v>18</v>
      </c>
      <c r="V54" s="792">
        <f>$AH$17</f>
        <v>5</v>
      </c>
      <c r="W54" s="793">
        <f>$AI$17</f>
        <v>9</v>
      </c>
      <c r="X54" s="789"/>
      <c r="Y54" s="792" t="s">
        <v>18</v>
      </c>
      <c r="Z54" s="795">
        <f>$AK$17</f>
        <v>16</v>
      </c>
      <c r="AA54" s="789"/>
      <c r="AB54" s="603"/>
      <c r="AC54" s="1074">
        <v>6</v>
      </c>
      <c r="AD54" s="1075"/>
      <c r="AE54" s="603"/>
    </row>
    <row r="55" spans="2:31" ht="15.75">
      <c r="B55" s="797" t="str">
        <f>$B$15</f>
        <v>Pierro, Josephine</v>
      </c>
      <c r="C55" s="448"/>
      <c r="D55" s="448"/>
      <c r="E55" s="448"/>
      <c r="F55" s="603"/>
      <c r="G55" s="232" t="str">
        <f>$B$16</f>
        <v>TG Offenau</v>
      </c>
      <c r="H55" s="787"/>
      <c r="I55" s="787"/>
      <c r="J55" s="787"/>
      <c r="K55" s="787"/>
      <c r="L55" s="448"/>
      <c r="M55" s="448"/>
      <c r="N55" s="448"/>
      <c r="O55" s="448"/>
      <c r="P55" s="788">
        <f t="shared" si="0"/>
        <v>-14</v>
      </c>
      <c r="Q55" s="789"/>
      <c r="R55" s="789"/>
      <c r="S55" s="790"/>
      <c r="T55" s="791">
        <f>$AF$15</f>
        <v>1</v>
      </c>
      <c r="U55" s="792" t="s">
        <v>18</v>
      </c>
      <c r="V55" s="792">
        <f>$AH$15</f>
        <v>6</v>
      </c>
      <c r="W55" s="793">
        <f>$AI$15</f>
        <v>4</v>
      </c>
      <c r="X55" s="794"/>
      <c r="Y55" s="792" t="s">
        <v>18</v>
      </c>
      <c r="Z55" s="795">
        <f>$AK$15</f>
        <v>18</v>
      </c>
      <c r="AA55" s="794"/>
      <c r="AB55" s="603"/>
      <c r="AC55" s="1074">
        <v>7</v>
      </c>
      <c r="AD55" s="1075"/>
      <c r="AE55" s="603"/>
    </row>
    <row r="56" spans="2:31" ht="16.5" thickBot="1">
      <c r="B56" s="798" t="str">
        <f>$B$13</f>
        <v>Osenbrück, Maren</v>
      </c>
      <c r="C56" s="458"/>
      <c r="D56" s="458"/>
      <c r="E56" s="458"/>
      <c r="F56" s="799"/>
      <c r="G56" s="800" t="str">
        <f>$B$14</f>
        <v>Spvgg Oedheim</v>
      </c>
      <c r="H56" s="801"/>
      <c r="I56" s="801"/>
      <c r="J56" s="801"/>
      <c r="K56" s="801"/>
      <c r="L56" s="458"/>
      <c r="M56" s="458"/>
      <c r="N56" s="458"/>
      <c r="O56" s="458"/>
      <c r="P56" s="802">
        <f t="shared" si="0"/>
        <v>-20</v>
      </c>
      <c r="Q56" s="803"/>
      <c r="R56" s="803"/>
      <c r="S56" s="804"/>
      <c r="T56" s="805">
        <f>$AF$13</f>
        <v>0</v>
      </c>
      <c r="U56" s="806" t="s">
        <v>18</v>
      </c>
      <c r="V56" s="806">
        <f>$AH$13</f>
        <v>7</v>
      </c>
      <c r="W56" s="807">
        <f>$AI$13</f>
        <v>1</v>
      </c>
      <c r="X56" s="803"/>
      <c r="Y56" s="806" t="s">
        <v>18</v>
      </c>
      <c r="Z56" s="808">
        <f>$AK$13</f>
        <v>21</v>
      </c>
      <c r="AA56" s="803"/>
      <c r="AB56" s="799"/>
      <c r="AC56" s="1080">
        <v>8</v>
      </c>
      <c r="AD56" s="1081"/>
      <c r="AE56" s="799"/>
    </row>
    <row r="57" spans="9:28" ht="13.5" thickBot="1">
      <c r="I57"/>
      <c r="T57" s="780">
        <f>SUM(T49:T56)</f>
        <v>28</v>
      </c>
      <c r="U57" s="809" t="s">
        <v>18</v>
      </c>
      <c r="V57" s="783">
        <f>SUM(V49:V56)</f>
        <v>28</v>
      </c>
      <c r="W57" s="810">
        <f>SUM(W49:W56)</f>
        <v>100</v>
      </c>
      <c r="X57" s="811"/>
      <c r="Y57" s="809" t="s">
        <v>18</v>
      </c>
      <c r="Z57" s="812">
        <f>SUM(Z49:Z56)</f>
        <v>100</v>
      </c>
      <c r="AA57" s="811"/>
      <c r="AB57" s="782"/>
    </row>
  </sheetData>
  <sheetProtection password="C65E"/>
  <mergeCells count="22">
    <mergeCell ref="AL17:AM17"/>
    <mergeCell ref="AL19:AM19"/>
    <mergeCell ref="AC55:AD55"/>
    <mergeCell ref="AC56:AD56"/>
    <mergeCell ref="AC50:AD50"/>
    <mergeCell ref="AC51:AD51"/>
    <mergeCell ref="AC52:AD52"/>
    <mergeCell ref="AC53:AD53"/>
    <mergeCell ref="AL4:AM4"/>
    <mergeCell ref="AC48:AE48"/>
    <mergeCell ref="AC49:AD49"/>
    <mergeCell ref="AC54:AD54"/>
    <mergeCell ref="AL5:AM5"/>
    <mergeCell ref="AL7:AM7"/>
    <mergeCell ref="AL9:AM9"/>
    <mergeCell ref="AL11:AM11"/>
    <mergeCell ref="AL13:AM13"/>
    <mergeCell ref="AL15:AM15"/>
    <mergeCell ref="T48:V48"/>
    <mergeCell ref="W48:Y48"/>
    <mergeCell ref="AF4:AH4"/>
    <mergeCell ref="AI4:AK4"/>
  </mergeCells>
  <printOptions/>
  <pageMargins left="0.1968503937007874" right="0.1968503937007874" top="0.3937007874015748" bottom="0.3937007874015748" header="0.5118110236220472" footer="0.5118110236220472"/>
  <pageSetup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57"/>
  <sheetViews>
    <sheetView workbookViewId="0" topLeftCell="A10">
      <selection activeCell="Z44" sqref="Z44"/>
    </sheetView>
  </sheetViews>
  <sheetFormatPr defaultColWidth="11.421875" defaultRowHeight="12.75"/>
  <cols>
    <col min="1" max="1" width="3.7109375" style="0" customWidth="1"/>
    <col min="2" max="4" width="1.8515625" style="0" customWidth="1"/>
    <col min="5" max="5" width="10.421875" style="0" customWidth="1"/>
    <col min="6" max="6" width="1.7109375" style="0" customWidth="1"/>
    <col min="7" max="7" width="10.7109375" style="0" customWidth="1"/>
    <col min="8" max="8" width="2.00390625" style="0" customWidth="1"/>
    <col min="9" max="9" width="1.8515625" style="448" customWidth="1"/>
    <col min="10" max="10" width="2.00390625" style="0" customWidth="1"/>
    <col min="11" max="13" width="1.8515625" style="0" customWidth="1"/>
    <col min="14" max="14" width="2.00390625" style="0" customWidth="1"/>
    <col min="15" max="15" width="1.8515625" style="0" customWidth="1"/>
    <col min="16" max="17" width="2.00390625" style="0" customWidth="1"/>
    <col min="18" max="18" width="1.8515625" style="0" customWidth="1"/>
    <col min="19" max="20" width="2.00390625" style="0" customWidth="1"/>
    <col min="21" max="21" width="1.8515625" style="0" customWidth="1"/>
    <col min="22" max="23" width="2.00390625" style="0" customWidth="1"/>
    <col min="24" max="24" width="1.8515625" style="0" customWidth="1"/>
    <col min="25" max="26" width="2.00390625" style="0" customWidth="1"/>
    <col min="27" max="27" width="1.8515625" style="0" customWidth="1"/>
    <col min="28" max="29" width="2.00390625" style="0" customWidth="1"/>
    <col min="30" max="31" width="1.8515625" style="0" customWidth="1"/>
    <col min="32" max="32" width="3.28125" style="0" customWidth="1"/>
    <col min="33" max="33" width="1.8515625" style="0" customWidth="1"/>
    <col min="34" max="34" width="3.00390625" style="0" customWidth="1"/>
    <col min="35" max="35" width="3.28125" style="0" customWidth="1"/>
    <col min="36" max="36" width="1.8515625" style="0" customWidth="1"/>
    <col min="37" max="37" width="3.28125" style="0" customWidth="1"/>
    <col min="38" max="39" width="2.57421875" style="0" customWidth="1"/>
    <col min="40" max="40" width="0.2890625" style="0" hidden="1" customWidth="1"/>
    <col min="41" max="41" width="10.7109375" style="0" customWidth="1"/>
  </cols>
  <sheetData>
    <row r="1" spans="1:40" ht="13.5" customHeight="1">
      <c r="A1" s="444"/>
      <c r="B1" s="445"/>
      <c r="C1" s="446"/>
      <c r="D1" s="445"/>
      <c r="E1" s="447"/>
      <c r="F1" s="446"/>
      <c r="G1" s="444"/>
      <c r="H1" s="448"/>
      <c r="I1" s="449"/>
      <c r="J1" s="450"/>
      <c r="K1" s="449"/>
      <c r="M1" s="448"/>
      <c r="N1" s="448"/>
      <c r="O1" s="451"/>
      <c r="P1" s="452"/>
      <c r="Q1" s="451"/>
      <c r="R1" s="448"/>
      <c r="S1" s="448"/>
      <c r="T1" s="448"/>
      <c r="U1" s="448"/>
      <c r="V1" s="448"/>
      <c r="W1" s="448"/>
      <c r="X1" s="452"/>
      <c r="Y1" s="448"/>
      <c r="Z1" s="452"/>
      <c r="AA1" s="448"/>
      <c r="AB1" s="448"/>
      <c r="AC1" s="448"/>
      <c r="AD1" s="448"/>
      <c r="AE1" s="448"/>
      <c r="AF1" s="448"/>
      <c r="AG1" s="448"/>
      <c r="AH1" s="448"/>
      <c r="AI1" s="448"/>
      <c r="AJ1" s="453"/>
      <c r="AK1" s="448"/>
      <c r="AL1" s="453"/>
      <c r="AM1" s="453"/>
      <c r="AN1" s="448"/>
    </row>
    <row r="2" spans="1:40" ht="13.5" customHeight="1">
      <c r="A2" s="454" t="s">
        <v>0</v>
      </c>
      <c r="B2" s="454"/>
      <c r="C2" s="454"/>
      <c r="D2" s="454"/>
      <c r="E2" s="454"/>
      <c r="F2" s="454"/>
      <c r="G2" s="261" t="s">
        <v>100</v>
      </c>
      <c r="H2" s="448"/>
      <c r="I2" s="449"/>
      <c r="J2" s="450"/>
      <c r="K2" s="449"/>
      <c r="M2" s="448"/>
      <c r="N2" s="448"/>
      <c r="O2" s="451"/>
      <c r="P2" s="452"/>
      <c r="Q2" s="451"/>
      <c r="R2" s="448"/>
      <c r="S2" s="448"/>
      <c r="T2" s="448"/>
      <c r="U2" s="448"/>
      <c r="V2" s="448"/>
      <c r="W2" s="448"/>
      <c r="X2" s="452"/>
      <c r="Y2" s="455"/>
      <c r="Z2" s="456" t="s">
        <v>190</v>
      </c>
      <c r="AA2" s="448"/>
      <c r="AB2" s="448"/>
      <c r="AC2" s="448"/>
      <c r="AD2" s="448"/>
      <c r="AE2" s="448"/>
      <c r="AF2" s="448"/>
      <c r="AG2" s="448"/>
      <c r="AH2" s="448"/>
      <c r="AI2" s="448"/>
      <c r="AJ2" s="453"/>
      <c r="AK2" s="448"/>
      <c r="AL2" s="453"/>
      <c r="AM2" s="453"/>
      <c r="AN2" s="448"/>
    </row>
    <row r="3" spans="1:40" ht="13.5" customHeight="1" thickBot="1">
      <c r="A3" s="448"/>
      <c r="B3" s="451"/>
      <c r="C3" s="457"/>
      <c r="D3" s="451"/>
      <c r="E3" s="458"/>
      <c r="F3" s="459"/>
      <c r="G3" s="458"/>
      <c r="H3" s="448"/>
      <c r="I3" s="460"/>
      <c r="J3" s="453"/>
      <c r="K3" s="460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</row>
    <row r="4" spans="1:39" ht="13.5" customHeight="1">
      <c r="A4" s="461" t="s">
        <v>1</v>
      </c>
      <c r="B4" s="462" t="s">
        <v>2</v>
      </c>
      <c r="C4" s="463"/>
      <c r="D4" s="463"/>
      <c r="E4" s="464"/>
      <c r="F4" s="464"/>
      <c r="G4" s="464"/>
      <c r="H4" s="465"/>
      <c r="I4" s="466">
        <v>1</v>
      </c>
      <c r="J4" s="467"/>
      <c r="K4" s="468"/>
      <c r="L4" s="466">
        <v>2</v>
      </c>
      <c r="M4" s="469"/>
      <c r="N4" s="466"/>
      <c r="O4" s="466">
        <v>3</v>
      </c>
      <c r="P4" s="469"/>
      <c r="Q4" s="470"/>
      <c r="R4" s="466">
        <v>4</v>
      </c>
      <c r="S4" s="466"/>
      <c r="T4" s="470"/>
      <c r="U4" s="466">
        <v>5</v>
      </c>
      <c r="V4" s="469"/>
      <c r="W4" s="466"/>
      <c r="X4" s="466">
        <v>6</v>
      </c>
      <c r="Y4" s="469"/>
      <c r="Z4" s="466"/>
      <c r="AA4" s="466">
        <v>7</v>
      </c>
      <c r="AB4" s="466"/>
      <c r="AC4" s="470"/>
      <c r="AD4" s="466">
        <v>8</v>
      </c>
      <c r="AE4" s="468"/>
      <c r="AF4" s="1063" t="s">
        <v>15</v>
      </c>
      <c r="AG4" s="1064"/>
      <c r="AH4" s="1065"/>
      <c r="AI4" s="1066" t="s">
        <v>16</v>
      </c>
      <c r="AJ4" s="1064"/>
      <c r="AK4" s="1065"/>
      <c r="AL4" s="1067" t="s">
        <v>17</v>
      </c>
      <c r="AM4" s="1068"/>
    </row>
    <row r="5" spans="1:39" ht="13.5" customHeight="1">
      <c r="A5" s="471">
        <v>1</v>
      </c>
      <c r="B5" s="472" t="s">
        <v>263</v>
      </c>
      <c r="C5" s="473"/>
      <c r="D5" s="474"/>
      <c r="F5" s="475"/>
      <c r="G5" s="476"/>
      <c r="H5" s="477"/>
      <c r="I5" s="478"/>
      <c r="J5" s="479"/>
      <c r="K5" s="480">
        <f>+I42</f>
        <v>3</v>
      </c>
      <c r="L5" s="481" t="s">
        <v>18</v>
      </c>
      <c r="M5" s="482">
        <f>+K42</f>
        <v>0</v>
      </c>
      <c r="N5" s="480">
        <f>+AK36</f>
        <v>3</v>
      </c>
      <c r="O5" s="481" t="s">
        <v>18</v>
      </c>
      <c r="P5" s="482">
        <f>+AM36</f>
        <v>1</v>
      </c>
      <c r="Q5" s="480">
        <f>+I38</f>
        <v>3</v>
      </c>
      <c r="R5" s="481" t="s">
        <v>18</v>
      </c>
      <c r="S5" s="483">
        <f>+K38</f>
        <v>1</v>
      </c>
      <c r="T5" s="480">
        <f>+AK32</f>
        <v>3</v>
      </c>
      <c r="U5" s="481" t="s">
        <v>18</v>
      </c>
      <c r="V5" s="482">
        <f>+AM32</f>
        <v>0</v>
      </c>
      <c r="W5" s="483">
        <f>+I33</f>
        <v>3</v>
      </c>
      <c r="X5" s="484" t="s">
        <v>18</v>
      </c>
      <c r="Y5" s="482">
        <f>+K33</f>
        <v>0</v>
      </c>
      <c r="Z5" s="483">
        <f>+AK27</f>
        <v>3</v>
      </c>
      <c r="AA5" s="484" t="s">
        <v>18</v>
      </c>
      <c r="AB5" s="483">
        <f>+AM27</f>
        <v>0</v>
      </c>
      <c r="AC5" s="480">
        <f>+I24</f>
        <v>3</v>
      </c>
      <c r="AD5" s="481" t="s">
        <v>18</v>
      </c>
      <c r="AE5" s="483">
        <f>+K24</f>
        <v>0</v>
      </c>
      <c r="AF5" s="485">
        <f>SUM(K6,N6,Q6,T6,W6,Z6,AC6)</f>
        <v>7</v>
      </c>
      <c r="AG5" s="486" t="s">
        <v>18</v>
      </c>
      <c r="AH5" s="487">
        <f>SUM(AE6,AB6,Y6,V6,S6,P6,M6)</f>
        <v>0</v>
      </c>
      <c r="AI5" s="486">
        <f>SUM(H5,K5,N5,Q5,T5,W5,Z5,AC5)</f>
        <v>21</v>
      </c>
      <c r="AJ5" s="486" t="s">
        <v>18</v>
      </c>
      <c r="AK5" s="486">
        <f>SUM(J5,M5,P5,S5,V5,Y5,AB5,AE5,)</f>
        <v>2</v>
      </c>
      <c r="AL5" s="1076"/>
      <c r="AM5" s="1077"/>
    </row>
    <row r="6" spans="1:39" ht="13.5" customHeight="1">
      <c r="A6" s="488"/>
      <c r="B6" s="489" t="s">
        <v>139</v>
      </c>
      <c r="C6" s="490"/>
      <c r="D6" s="491"/>
      <c r="E6" s="490"/>
      <c r="F6" s="492"/>
      <c r="G6" s="493"/>
      <c r="H6" s="494"/>
      <c r="I6" s="494"/>
      <c r="J6" s="495"/>
      <c r="K6" s="496">
        <f>IF(K5=3,1,0)</f>
        <v>1</v>
      </c>
      <c r="L6" s="497"/>
      <c r="M6" s="498">
        <f>IF(M5=3,1,0)</f>
        <v>0</v>
      </c>
      <c r="N6" s="496">
        <f>IF(N5=3,1,0)</f>
        <v>1</v>
      </c>
      <c r="O6" s="497"/>
      <c r="P6" s="498">
        <f>IF(P5=3,1,0)</f>
        <v>0</v>
      </c>
      <c r="Q6" s="496">
        <f>IF(Q5=3,1,0)</f>
        <v>1</v>
      </c>
      <c r="R6" s="497"/>
      <c r="S6" s="498">
        <f>IF(S5=3,1,0)</f>
        <v>0</v>
      </c>
      <c r="T6" s="496">
        <f>IF(T5=3,1,0)</f>
        <v>1</v>
      </c>
      <c r="U6" s="497"/>
      <c r="V6" s="498">
        <f>IF(V5=3,1,0)</f>
        <v>0</v>
      </c>
      <c r="W6" s="496">
        <f>IF(W5=3,1,0)</f>
        <v>1</v>
      </c>
      <c r="X6" s="499"/>
      <c r="Y6" s="498">
        <f>IF(Y5=3,1,0)</f>
        <v>0</v>
      </c>
      <c r="Z6" s="496">
        <f>IF(Z5=3,1,0)</f>
        <v>1</v>
      </c>
      <c r="AA6" s="499"/>
      <c r="AB6" s="498">
        <f>IF(AB5=3,1,0)</f>
        <v>0</v>
      </c>
      <c r="AC6" s="496">
        <f>IF(AC5=3,1,0)</f>
        <v>1</v>
      </c>
      <c r="AD6" s="497"/>
      <c r="AE6" s="496">
        <f>IF(AE5=3,1,0)</f>
        <v>0</v>
      </c>
      <c r="AF6" s="500"/>
      <c r="AG6" s="501"/>
      <c r="AH6" s="502"/>
      <c r="AI6" s="501"/>
      <c r="AJ6" s="501"/>
      <c r="AK6" s="501"/>
      <c r="AL6" s="503"/>
      <c r="AM6" s="504"/>
    </row>
    <row r="7" spans="1:39" ht="13.5" customHeight="1">
      <c r="A7" s="471">
        <v>2</v>
      </c>
      <c r="B7" s="472" t="s">
        <v>264</v>
      </c>
      <c r="C7" s="473"/>
      <c r="D7" s="474"/>
      <c r="F7" s="505"/>
      <c r="G7" s="506"/>
      <c r="H7" s="507">
        <f>+K42</f>
        <v>0</v>
      </c>
      <c r="I7" s="481" t="s">
        <v>18</v>
      </c>
      <c r="J7" s="508">
        <f>+I42</f>
        <v>3</v>
      </c>
      <c r="K7" s="509"/>
      <c r="L7" s="510"/>
      <c r="M7" s="511"/>
      <c r="N7" s="480">
        <f>+I37</f>
        <v>1</v>
      </c>
      <c r="O7" s="481" t="s">
        <v>18</v>
      </c>
      <c r="P7" s="482">
        <f>+K37</f>
        <v>3</v>
      </c>
      <c r="Q7" s="480">
        <f>+AK31</f>
        <v>1</v>
      </c>
      <c r="R7" s="481" t="s">
        <v>18</v>
      </c>
      <c r="S7" s="483">
        <f>+AM31</f>
        <v>3</v>
      </c>
      <c r="T7" s="480">
        <f>+I32</f>
        <v>3</v>
      </c>
      <c r="U7" s="481" t="s">
        <v>18</v>
      </c>
      <c r="V7" s="482">
        <f>+K32</f>
        <v>1</v>
      </c>
      <c r="W7" s="483">
        <f>+AK26</f>
        <v>0</v>
      </c>
      <c r="X7" s="484" t="s">
        <v>18</v>
      </c>
      <c r="Y7" s="482">
        <f>+AM26</f>
        <v>3</v>
      </c>
      <c r="Z7" s="483">
        <f>+I25</f>
        <v>3</v>
      </c>
      <c r="AA7" s="484" t="s">
        <v>18</v>
      </c>
      <c r="AB7" s="483">
        <f>+K25</f>
        <v>2</v>
      </c>
      <c r="AC7" s="480">
        <f>+AK37</f>
        <v>3</v>
      </c>
      <c r="AD7" s="481" t="s">
        <v>18</v>
      </c>
      <c r="AE7" s="483">
        <f>+AM37</f>
        <v>0</v>
      </c>
      <c r="AF7" s="485">
        <f>SUM(AC8,Z8,W8,T8,Q8,N8,H8)</f>
        <v>3</v>
      </c>
      <c r="AG7" s="486" t="s">
        <v>18</v>
      </c>
      <c r="AH7" s="487">
        <f>SUM(AE8,AB8,Y8,V8,S8,P8,J8)</f>
        <v>4</v>
      </c>
      <c r="AI7" s="486">
        <f>SUM(H7,K7,N7,Q7,T7,W7,Z7,AC7)</f>
        <v>11</v>
      </c>
      <c r="AJ7" s="486" t="s">
        <v>18</v>
      </c>
      <c r="AK7" s="486">
        <f>SUM(J7,M7,P7,S7,V7,Y7,AB7,AE7,)</f>
        <v>15</v>
      </c>
      <c r="AL7" s="1076"/>
      <c r="AM7" s="1077"/>
    </row>
    <row r="8" spans="1:39" ht="13.5" customHeight="1">
      <c r="A8" s="488"/>
      <c r="B8" s="489" t="s">
        <v>122</v>
      </c>
      <c r="C8" s="490"/>
      <c r="D8" s="491"/>
      <c r="E8" s="490"/>
      <c r="F8" s="492"/>
      <c r="G8" s="493"/>
      <c r="H8" s="496">
        <f>IF(H7=3,1,0)</f>
        <v>0</v>
      </c>
      <c r="I8" s="497"/>
      <c r="J8" s="496">
        <f>IF(J7=3,1,0)</f>
        <v>1</v>
      </c>
      <c r="K8" s="512"/>
      <c r="L8" s="513"/>
      <c r="M8" s="514"/>
      <c r="N8" s="496">
        <f>IF(N7=3,1,0)</f>
        <v>0</v>
      </c>
      <c r="O8" s="497"/>
      <c r="P8" s="498">
        <f>IF(P7=3,1,0)</f>
        <v>1</v>
      </c>
      <c r="Q8" s="496">
        <f>IF(Q7=3,1,0)</f>
        <v>0</v>
      </c>
      <c r="R8" s="497"/>
      <c r="S8" s="498">
        <f>IF(S7=3,1,0)</f>
        <v>1</v>
      </c>
      <c r="T8" s="496">
        <f>IF(T7=3,1,0)</f>
        <v>1</v>
      </c>
      <c r="U8" s="497"/>
      <c r="V8" s="498">
        <f>IF(V7=3,1,0)</f>
        <v>0</v>
      </c>
      <c r="W8" s="496">
        <f>IF(W7=3,1,0)</f>
        <v>0</v>
      </c>
      <c r="X8" s="499"/>
      <c r="Y8" s="498">
        <f>IF(Y7=3,1,0)</f>
        <v>1</v>
      </c>
      <c r="Z8" s="496">
        <f>IF(Z7=3,1,0)</f>
        <v>1</v>
      </c>
      <c r="AA8" s="499"/>
      <c r="AB8" s="498">
        <f>IF(AB7=3,1,0)</f>
        <v>0</v>
      </c>
      <c r="AC8" s="496">
        <f>IF(AC7=3,1,0)</f>
        <v>1</v>
      </c>
      <c r="AD8" s="497"/>
      <c r="AE8" s="496">
        <f>IF(AE7=3,1,0)</f>
        <v>0</v>
      </c>
      <c r="AF8" s="500"/>
      <c r="AG8" s="501"/>
      <c r="AH8" s="502"/>
      <c r="AI8" s="501"/>
      <c r="AJ8" s="501"/>
      <c r="AK8" s="501"/>
      <c r="AL8" s="503"/>
      <c r="AM8" s="504"/>
    </row>
    <row r="9" spans="1:39" ht="13.5" customHeight="1">
      <c r="A9" s="471">
        <v>3</v>
      </c>
      <c r="B9" s="472" t="s">
        <v>266</v>
      </c>
      <c r="C9" s="473"/>
      <c r="D9" s="474"/>
      <c r="F9" s="505"/>
      <c r="G9" s="506"/>
      <c r="H9" s="507">
        <f>+AM36</f>
        <v>1</v>
      </c>
      <c r="I9" s="481" t="s">
        <v>18</v>
      </c>
      <c r="J9" s="508">
        <f>+AK36</f>
        <v>3</v>
      </c>
      <c r="K9" s="507">
        <f>+K37</f>
        <v>3</v>
      </c>
      <c r="L9" s="481" t="s">
        <v>18</v>
      </c>
      <c r="M9" s="508">
        <f>+I37</f>
        <v>1</v>
      </c>
      <c r="N9" s="509"/>
      <c r="O9" s="478"/>
      <c r="P9" s="515"/>
      <c r="Q9" s="480">
        <f>+I31</f>
        <v>3</v>
      </c>
      <c r="R9" s="481" t="s">
        <v>18</v>
      </c>
      <c r="S9" s="483">
        <f>+K31</f>
        <v>1</v>
      </c>
      <c r="T9" s="480">
        <f>+AK25</f>
        <v>3</v>
      </c>
      <c r="U9" s="481" t="s">
        <v>18</v>
      </c>
      <c r="V9" s="482">
        <f>+AM25</f>
        <v>0</v>
      </c>
      <c r="W9" s="483">
        <f>+I26</f>
        <v>3</v>
      </c>
      <c r="X9" s="484" t="s">
        <v>18</v>
      </c>
      <c r="Y9" s="482">
        <f>+K26</f>
        <v>0</v>
      </c>
      <c r="Z9" s="483">
        <f>+I43</f>
        <v>3</v>
      </c>
      <c r="AA9" s="484" t="s">
        <v>18</v>
      </c>
      <c r="AB9" s="483">
        <f>+K43</f>
        <v>2</v>
      </c>
      <c r="AC9" s="480">
        <f>+AK30</f>
        <v>3</v>
      </c>
      <c r="AD9" s="481" t="s">
        <v>18</v>
      </c>
      <c r="AE9" s="483">
        <f>+AM30</f>
        <v>0</v>
      </c>
      <c r="AF9" s="485">
        <f>SUM(AC10,Z10,W10,T10,Q10,K10,H10)</f>
        <v>6</v>
      </c>
      <c r="AG9" s="486" t="s">
        <v>18</v>
      </c>
      <c r="AH9" s="487">
        <f>SUM(AE10,AB10,Y10,V10,S10,M10,J10)</f>
        <v>1</v>
      </c>
      <c r="AI9" s="486">
        <f>SUM(H9,K9,N9,Q9,T9,W9,Z9,AC9)</f>
        <v>19</v>
      </c>
      <c r="AJ9" s="486" t="s">
        <v>18</v>
      </c>
      <c r="AK9" s="486">
        <f>SUM(J9,M9,P9,S9,V9,Y9,AB9,AE9,)</f>
        <v>7</v>
      </c>
      <c r="AL9" s="1076"/>
      <c r="AM9" s="1077"/>
    </row>
    <row r="10" spans="1:39" ht="13.5" customHeight="1">
      <c r="A10" s="488"/>
      <c r="B10" s="489" t="s">
        <v>177</v>
      </c>
      <c r="C10" s="490"/>
      <c r="D10" s="491"/>
      <c r="E10" s="490"/>
      <c r="F10" s="492"/>
      <c r="G10" s="493"/>
      <c r="H10" s="496">
        <f>IF(H9=3,1,0)</f>
        <v>0</v>
      </c>
      <c r="I10" s="497"/>
      <c r="J10" s="498">
        <f>IF(J9=3,1,0)</f>
        <v>1</v>
      </c>
      <c r="K10" s="496">
        <f>IF(K9=3,1,0)</f>
        <v>1</v>
      </c>
      <c r="L10" s="497"/>
      <c r="M10" s="496">
        <f>IF(M9=3,1,0)</f>
        <v>0</v>
      </c>
      <c r="N10" s="512"/>
      <c r="O10" s="494"/>
      <c r="P10" s="516"/>
      <c r="Q10" s="496">
        <f>IF(Q9=3,1,0)</f>
        <v>1</v>
      </c>
      <c r="R10" s="497"/>
      <c r="S10" s="498">
        <f>IF(S9=3,1,0)</f>
        <v>0</v>
      </c>
      <c r="T10" s="496">
        <f>IF(T9=3,1,0)</f>
        <v>1</v>
      </c>
      <c r="U10" s="497"/>
      <c r="V10" s="498">
        <f>IF(V9=3,1,0)</f>
        <v>0</v>
      </c>
      <c r="W10" s="496">
        <f>IF(W9=3,1,0)</f>
        <v>1</v>
      </c>
      <c r="X10" s="499"/>
      <c r="Y10" s="498">
        <f>IF(Y9=3,1,0)</f>
        <v>0</v>
      </c>
      <c r="Z10" s="496">
        <f>IF(Z9=3,1,0)</f>
        <v>1</v>
      </c>
      <c r="AA10" s="499"/>
      <c r="AB10" s="498">
        <f>IF(AB9=3,1,0)</f>
        <v>0</v>
      </c>
      <c r="AC10" s="496">
        <f>IF(AC9=3,1,0)</f>
        <v>1</v>
      </c>
      <c r="AD10" s="497"/>
      <c r="AE10" s="496">
        <f>IF(AE9=3,1,0)</f>
        <v>0</v>
      </c>
      <c r="AF10" s="500"/>
      <c r="AG10" s="501"/>
      <c r="AH10" s="502"/>
      <c r="AI10" s="501"/>
      <c r="AJ10" s="501"/>
      <c r="AK10" s="501"/>
      <c r="AL10" s="503"/>
      <c r="AM10" s="504"/>
    </row>
    <row r="11" spans="1:39" ht="13.5" customHeight="1">
      <c r="A11" s="471">
        <v>4</v>
      </c>
      <c r="B11" s="472" t="s">
        <v>268</v>
      </c>
      <c r="C11" s="473"/>
      <c r="D11" s="474"/>
      <c r="F11" s="505"/>
      <c r="G11" s="506"/>
      <c r="H11" s="507">
        <f>+K38</f>
        <v>1</v>
      </c>
      <c r="I11" s="481" t="s">
        <v>18</v>
      </c>
      <c r="J11" s="508">
        <f>+I38</f>
        <v>3</v>
      </c>
      <c r="K11" s="507">
        <f>+AM31</f>
        <v>3</v>
      </c>
      <c r="L11" s="481" t="s">
        <v>18</v>
      </c>
      <c r="M11" s="508">
        <f>+AK31</f>
        <v>1</v>
      </c>
      <c r="N11" s="507">
        <f>+K31</f>
        <v>1</v>
      </c>
      <c r="O11" s="481" t="s">
        <v>18</v>
      </c>
      <c r="P11" s="482">
        <f>+I31</f>
        <v>3</v>
      </c>
      <c r="Q11" s="517"/>
      <c r="R11" s="478"/>
      <c r="S11" s="479"/>
      <c r="T11" s="480">
        <f>+I27</f>
        <v>3</v>
      </c>
      <c r="U11" s="518" t="s">
        <v>18</v>
      </c>
      <c r="V11" s="482">
        <f>+K27</f>
        <v>0</v>
      </c>
      <c r="W11" s="483">
        <f>+I44</f>
        <v>3</v>
      </c>
      <c r="X11" s="484" t="s">
        <v>18</v>
      </c>
      <c r="Y11" s="482">
        <f>+K44</f>
        <v>0</v>
      </c>
      <c r="Z11" s="483">
        <f>+AK38</f>
        <v>3</v>
      </c>
      <c r="AA11" s="484" t="s">
        <v>18</v>
      </c>
      <c r="AB11" s="483">
        <f>+AM38</f>
        <v>0</v>
      </c>
      <c r="AC11" s="480">
        <f>+AK24</f>
        <v>3</v>
      </c>
      <c r="AD11" s="481" t="s">
        <v>18</v>
      </c>
      <c r="AE11" s="483">
        <f>+AM24</f>
        <v>0</v>
      </c>
      <c r="AF11" s="485">
        <f>SUM(AC12,Z12,W12,T12,N12,K12,H12)</f>
        <v>5</v>
      </c>
      <c r="AG11" s="486" t="s">
        <v>18</v>
      </c>
      <c r="AH11" s="487">
        <f>SUM(AE12,AB12,Y12,V12,P12,M12,J12)</f>
        <v>2</v>
      </c>
      <c r="AI11" s="486">
        <f>SUM(H11,K11,N11,Q11,T11,W11,Z11,AC11)</f>
        <v>17</v>
      </c>
      <c r="AJ11" s="486" t="s">
        <v>18</v>
      </c>
      <c r="AK11" s="486">
        <f>SUM(J11,M11,P11,S11,V11,Y11,AB11,AE11,)</f>
        <v>7</v>
      </c>
      <c r="AL11" s="1076"/>
      <c r="AM11" s="1077"/>
    </row>
    <row r="12" spans="1:39" ht="13.5" customHeight="1">
      <c r="A12" s="488"/>
      <c r="B12" s="489" t="s">
        <v>105</v>
      </c>
      <c r="C12" s="490"/>
      <c r="D12" s="491"/>
      <c r="E12" s="490"/>
      <c r="F12" s="492"/>
      <c r="G12" s="493"/>
      <c r="H12" s="496">
        <f>IF(H11=3,1,0)</f>
        <v>0</v>
      </c>
      <c r="I12" s="497"/>
      <c r="J12" s="498">
        <f>IF(J11=3,1,0)</f>
        <v>1</v>
      </c>
      <c r="K12" s="496">
        <f>IF(K11=3,1,0)</f>
        <v>1</v>
      </c>
      <c r="L12" s="497"/>
      <c r="M12" s="498">
        <f>IF(M11=3,1,0)</f>
        <v>0</v>
      </c>
      <c r="N12" s="496">
        <f>IF(N11=3,1,0)</f>
        <v>0</v>
      </c>
      <c r="O12" s="497"/>
      <c r="P12" s="496">
        <f>IF(P11=3,1,0)</f>
        <v>1</v>
      </c>
      <c r="Q12" s="519"/>
      <c r="R12" s="494"/>
      <c r="S12" s="494"/>
      <c r="T12" s="520">
        <f>IF(T11=3,1,0)</f>
        <v>1</v>
      </c>
      <c r="U12" s="521"/>
      <c r="V12" s="498">
        <f>IF(V11=3,1,0)</f>
        <v>0</v>
      </c>
      <c r="W12" s="496">
        <f>IF(W11=3,1,0)</f>
        <v>1</v>
      </c>
      <c r="X12" s="499"/>
      <c r="Y12" s="498">
        <f>IF(Y11=3,1,0)</f>
        <v>0</v>
      </c>
      <c r="Z12" s="496">
        <f>IF(Z11=3,1,0)</f>
        <v>1</v>
      </c>
      <c r="AA12" s="499"/>
      <c r="AB12" s="498">
        <f>IF(AB11=3,1,0)</f>
        <v>0</v>
      </c>
      <c r="AC12" s="496">
        <f>IF(AC11=3,1,0)</f>
        <v>1</v>
      </c>
      <c r="AD12" s="497"/>
      <c r="AE12" s="496">
        <f>IF(AE11=3,1,0)</f>
        <v>0</v>
      </c>
      <c r="AF12" s="500"/>
      <c r="AG12" s="501"/>
      <c r="AH12" s="502"/>
      <c r="AI12" s="501"/>
      <c r="AJ12" s="501"/>
      <c r="AK12" s="501"/>
      <c r="AL12" s="503"/>
      <c r="AM12" s="504"/>
    </row>
    <row r="13" spans="1:39" ht="13.5" customHeight="1">
      <c r="A13" s="522">
        <v>5</v>
      </c>
      <c r="B13" s="523" t="s">
        <v>272</v>
      </c>
      <c r="C13" s="448"/>
      <c r="D13" s="448"/>
      <c r="F13" s="524"/>
      <c r="G13" s="525"/>
      <c r="H13" s="526">
        <f>+AM32</f>
        <v>0</v>
      </c>
      <c r="I13" s="527" t="s">
        <v>18</v>
      </c>
      <c r="J13" s="528">
        <f>+AK32</f>
        <v>3</v>
      </c>
      <c r="K13" s="526">
        <f>+K32</f>
        <v>1</v>
      </c>
      <c r="L13" s="527" t="s">
        <v>18</v>
      </c>
      <c r="M13" s="528">
        <f>+I32</f>
        <v>3</v>
      </c>
      <c r="N13" s="526">
        <f>+AM25</f>
        <v>0</v>
      </c>
      <c r="O13" s="527" t="s">
        <v>18</v>
      </c>
      <c r="P13" s="528">
        <f>+AK25</f>
        <v>3</v>
      </c>
      <c r="Q13" s="526">
        <f>+K27</f>
        <v>0</v>
      </c>
      <c r="R13" s="529" t="s">
        <v>18</v>
      </c>
      <c r="S13" s="526">
        <f>+I27</f>
        <v>3</v>
      </c>
      <c r="T13" s="530"/>
      <c r="U13" s="531"/>
      <c r="V13" s="532"/>
      <c r="W13" s="533">
        <f>+AK39</f>
        <v>1</v>
      </c>
      <c r="X13" s="529" t="s">
        <v>18</v>
      </c>
      <c r="Y13" s="534">
        <f>+AM39</f>
        <v>3</v>
      </c>
      <c r="Z13" s="533">
        <f>+I39</f>
        <v>1</v>
      </c>
      <c r="AA13" s="529" t="s">
        <v>18</v>
      </c>
      <c r="AB13" s="533">
        <f>+K39</f>
        <v>3</v>
      </c>
      <c r="AC13" s="535">
        <f>+I45</f>
        <v>3</v>
      </c>
      <c r="AD13" s="527" t="s">
        <v>18</v>
      </c>
      <c r="AE13" s="536">
        <f>+K45</f>
        <v>1</v>
      </c>
      <c r="AF13" s="537">
        <f>SUM(AC14,Z14,W14,Q14,N14,K14,H14)</f>
        <v>1</v>
      </c>
      <c r="AG13" s="538" t="s">
        <v>18</v>
      </c>
      <c r="AH13" s="539">
        <f>SUM(AE14,AB14,Y14,S14,P14,M14,J14)</f>
        <v>6</v>
      </c>
      <c r="AI13" s="538">
        <f>SUM(H13,K13,N13,Q13,T13,W13,Z13,AC13)</f>
        <v>6</v>
      </c>
      <c r="AJ13" s="538" t="s">
        <v>18</v>
      </c>
      <c r="AK13" s="539">
        <f>SUM(J13,M13,P13,S13,V13,Y13,AB13,AE13,)</f>
        <v>19</v>
      </c>
      <c r="AL13" s="1078"/>
      <c r="AM13" s="1079"/>
    </row>
    <row r="14" spans="1:39" ht="13.5" customHeight="1">
      <c r="A14" s="540"/>
      <c r="B14" s="489" t="s">
        <v>165</v>
      </c>
      <c r="C14" s="490"/>
      <c r="D14" s="490"/>
      <c r="E14" s="490"/>
      <c r="F14" s="541"/>
      <c r="G14" s="525"/>
      <c r="H14" s="496">
        <f>IF(H13=3,1,0)</f>
        <v>0</v>
      </c>
      <c r="I14" s="497"/>
      <c r="J14" s="498">
        <f>IF(J13=3,1,0)</f>
        <v>1</v>
      </c>
      <c r="K14" s="496">
        <f>IF(K13=3,1,0)</f>
        <v>0</v>
      </c>
      <c r="L14" s="497"/>
      <c r="M14" s="498">
        <f>IF(M13=3,1,0)</f>
        <v>1</v>
      </c>
      <c r="N14" s="496">
        <f>IF(N13=3,1,0)</f>
        <v>0</v>
      </c>
      <c r="O14" s="497"/>
      <c r="P14" s="498">
        <f>IF(P13=3,1,0)</f>
        <v>1</v>
      </c>
      <c r="Q14" s="496">
        <f>IF(Q13=3,1,0)</f>
        <v>0</v>
      </c>
      <c r="R14" s="499"/>
      <c r="S14" s="498">
        <f>IF(S13=3,1,0)</f>
        <v>1</v>
      </c>
      <c r="T14" s="531"/>
      <c r="U14" s="542"/>
      <c r="V14" s="543"/>
      <c r="W14" s="496">
        <f>IF(W13=3,1,0)</f>
        <v>0</v>
      </c>
      <c r="X14" s="544"/>
      <c r="Y14" s="498">
        <f>IF(Y13=3,1,0)</f>
        <v>1</v>
      </c>
      <c r="Z14" s="496">
        <f>IF(Z13=3,1,0)</f>
        <v>0</v>
      </c>
      <c r="AA14" s="544"/>
      <c r="AB14" s="498">
        <f>IF(AB13=3,1,0)</f>
        <v>1</v>
      </c>
      <c r="AC14" s="496">
        <f>IF(AC13=3,1,0)</f>
        <v>1</v>
      </c>
      <c r="AD14" s="497"/>
      <c r="AE14" s="496">
        <f>IF(AE13=3,1,0)</f>
        <v>0</v>
      </c>
      <c r="AF14" s="500"/>
      <c r="AG14" s="501"/>
      <c r="AH14" s="502"/>
      <c r="AI14" s="501"/>
      <c r="AJ14" s="501"/>
      <c r="AK14" s="502"/>
      <c r="AL14" s="545"/>
      <c r="AM14" s="546"/>
    </row>
    <row r="15" spans="1:39" ht="13.5" customHeight="1">
      <c r="A15" s="522">
        <v>6</v>
      </c>
      <c r="B15" s="472" t="s">
        <v>267</v>
      </c>
      <c r="C15" s="473"/>
      <c r="D15" s="473"/>
      <c r="F15" s="455"/>
      <c r="G15" s="547"/>
      <c r="H15" s="548">
        <f>+K33</f>
        <v>0</v>
      </c>
      <c r="I15" s="481" t="s">
        <v>18</v>
      </c>
      <c r="J15" s="549">
        <f>+I33</f>
        <v>3</v>
      </c>
      <c r="K15" s="548">
        <f>+AM26</f>
        <v>3</v>
      </c>
      <c r="L15" s="481" t="s">
        <v>18</v>
      </c>
      <c r="M15" s="549">
        <f>+AK26</f>
        <v>0</v>
      </c>
      <c r="N15" s="548">
        <f>+K26</f>
        <v>0</v>
      </c>
      <c r="O15" s="481" t="s">
        <v>18</v>
      </c>
      <c r="P15" s="549">
        <f>+I26</f>
        <v>3</v>
      </c>
      <c r="Q15" s="548">
        <f>+K44</f>
        <v>0</v>
      </c>
      <c r="R15" s="529" t="s">
        <v>18</v>
      </c>
      <c r="S15" s="548">
        <f>+I44</f>
        <v>3</v>
      </c>
      <c r="T15" s="550">
        <f>+AM39</f>
        <v>3</v>
      </c>
      <c r="U15" s="529" t="s">
        <v>18</v>
      </c>
      <c r="V15" s="551">
        <f>+AK39</f>
        <v>1</v>
      </c>
      <c r="W15" s="552"/>
      <c r="X15" s="552"/>
      <c r="Y15" s="553"/>
      <c r="Z15" s="554">
        <f>+AK33</f>
        <v>3</v>
      </c>
      <c r="AA15" s="555" t="s">
        <v>18</v>
      </c>
      <c r="AB15" s="554">
        <f>+AM33</f>
        <v>0</v>
      </c>
      <c r="AC15" s="480">
        <f>+I36</f>
        <v>3</v>
      </c>
      <c r="AD15" s="481" t="s">
        <v>18</v>
      </c>
      <c r="AE15" s="483">
        <f>+K36</f>
        <v>0</v>
      </c>
      <c r="AF15" s="485">
        <f>SUM(AC16,Z16,T16,Q16,N16,K16,H16)</f>
        <v>4</v>
      </c>
      <c r="AG15" s="486" t="s">
        <v>18</v>
      </c>
      <c r="AH15" s="487">
        <f>SUM(AE16,AB16,V16,S16,P16,M16,J16)</f>
        <v>3</v>
      </c>
      <c r="AI15" s="486">
        <f>SUM(H15,K15,N15,Q15,T15,W15,Z15,AC15)</f>
        <v>12</v>
      </c>
      <c r="AJ15" s="486" t="s">
        <v>18</v>
      </c>
      <c r="AK15" s="487">
        <f>SUM(J15,M15,P15,S15,V15,Y15,AB15,AE15,)</f>
        <v>10</v>
      </c>
      <c r="AL15" s="1078"/>
      <c r="AM15" s="1079"/>
    </row>
    <row r="16" spans="1:39" ht="13.5" customHeight="1">
      <c r="A16" s="540"/>
      <c r="B16" s="489" t="s">
        <v>115</v>
      </c>
      <c r="C16" s="490"/>
      <c r="D16" s="490"/>
      <c r="E16" s="490"/>
      <c r="F16" s="556"/>
      <c r="G16" s="557"/>
      <c r="H16" s="496">
        <f>IF(H15=3,1,0)</f>
        <v>0</v>
      </c>
      <c r="I16" s="497"/>
      <c r="J16" s="498">
        <f>IF(J15=3,1,0)</f>
        <v>1</v>
      </c>
      <c r="K16" s="496">
        <f>IF(K15=3,1,0)</f>
        <v>1</v>
      </c>
      <c r="L16" s="497"/>
      <c r="M16" s="498">
        <f>IF(M15=3,1,0)</f>
        <v>0</v>
      </c>
      <c r="N16" s="496">
        <f>IF(N15=3,1,0)</f>
        <v>0</v>
      </c>
      <c r="O16" s="497"/>
      <c r="P16" s="498">
        <f>IF(P15=3,1,0)</f>
        <v>1</v>
      </c>
      <c r="Q16" s="496">
        <f>IF(Q15=3,1,0)</f>
        <v>0</v>
      </c>
      <c r="R16" s="499"/>
      <c r="S16" s="498">
        <f>IF(S15=3,1,0)</f>
        <v>1</v>
      </c>
      <c r="T16" s="496">
        <f>IF(T15=3,1,0)</f>
        <v>1</v>
      </c>
      <c r="U16" s="499"/>
      <c r="V16" s="496">
        <f>IF(V15=3,1,0)</f>
        <v>0</v>
      </c>
      <c r="W16" s="558"/>
      <c r="X16" s="542"/>
      <c r="Y16" s="543"/>
      <c r="Z16" s="496">
        <f>IF(Z15=3,1,0)</f>
        <v>1</v>
      </c>
      <c r="AA16" s="559"/>
      <c r="AB16" s="498">
        <f>IF(AB15=3,1,0)</f>
        <v>0</v>
      </c>
      <c r="AC16" s="496">
        <f>IF(AC15=3,1,0)</f>
        <v>1</v>
      </c>
      <c r="AD16" s="497"/>
      <c r="AE16" s="496">
        <f>IF(AE15=3,1,0)</f>
        <v>0</v>
      </c>
      <c r="AF16" s="500"/>
      <c r="AG16" s="501"/>
      <c r="AH16" s="502"/>
      <c r="AI16" s="501"/>
      <c r="AJ16" s="501"/>
      <c r="AK16" s="502"/>
      <c r="AL16" s="545"/>
      <c r="AM16" s="504"/>
    </row>
    <row r="17" spans="1:39" ht="13.5" customHeight="1">
      <c r="A17" s="522">
        <v>7</v>
      </c>
      <c r="B17" s="523" t="s">
        <v>265</v>
      </c>
      <c r="C17" s="448"/>
      <c r="D17" s="448"/>
      <c r="F17" s="455"/>
      <c r="G17" s="525"/>
      <c r="H17" s="526">
        <f>+AM27</f>
        <v>0</v>
      </c>
      <c r="I17" s="527" t="s">
        <v>18</v>
      </c>
      <c r="J17" s="528">
        <f>+AK27</f>
        <v>3</v>
      </c>
      <c r="K17" s="526">
        <f>+K25</f>
        <v>2</v>
      </c>
      <c r="L17" s="527" t="s">
        <v>18</v>
      </c>
      <c r="M17" s="528">
        <f>+I25</f>
        <v>3</v>
      </c>
      <c r="N17" s="526">
        <f>+K43</f>
        <v>2</v>
      </c>
      <c r="O17" s="527" t="s">
        <v>18</v>
      </c>
      <c r="P17" s="528">
        <f>+I43</f>
        <v>3</v>
      </c>
      <c r="Q17" s="526">
        <f>+AM38</f>
        <v>0</v>
      </c>
      <c r="R17" s="529" t="s">
        <v>18</v>
      </c>
      <c r="S17" s="526">
        <f>+AK38</f>
        <v>3</v>
      </c>
      <c r="T17" s="560">
        <f>+K39</f>
        <v>3</v>
      </c>
      <c r="U17" s="529" t="s">
        <v>18</v>
      </c>
      <c r="V17" s="534">
        <f>+I39</f>
        <v>1</v>
      </c>
      <c r="W17" s="533">
        <f>+AM33</f>
        <v>0</v>
      </c>
      <c r="X17" s="529" t="s">
        <v>18</v>
      </c>
      <c r="Y17" s="534">
        <f>+AK33</f>
        <v>3</v>
      </c>
      <c r="Z17" s="531"/>
      <c r="AA17" s="531"/>
      <c r="AB17" s="531"/>
      <c r="AC17" s="535">
        <f>+I30</f>
        <v>2</v>
      </c>
      <c r="AD17" s="527" t="s">
        <v>18</v>
      </c>
      <c r="AE17" s="536">
        <f>+K30</f>
        <v>3</v>
      </c>
      <c r="AF17" s="537">
        <f>SUM(AC18,W18,T18,Q18,N18,K18,H18)</f>
        <v>1</v>
      </c>
      <c r="AG17" s="538" t="s">
        <v>18</v>
      </c>
      <c r="AH17" s="539">
        <f>SUM(AE18,Y18,V18,S18,P18,M18,J18)</f>
        <v>6</v>
      </c>
      <c r="AI17" s="538">
        <f>SUM(H17,K17,N17,Q17,T17,W17,Z17,AC17)</f>
        <v>9</v>
      </c>
      <c r="AJ17" s="538" t="s">
        <v>18</v>
      </c>
      <c r="AK17" s="539">
        <f>SUM(J17,M17,P17,S17,V17,Y17,AB17,AE17,)</f>
        <v>19</v>
      </c>
      <c r="AL17" s="1078"/>
      <c r="AM17" s="1079"/>
    </row>
    <row r="18" spans="1:39" ht="13.5" customHeight="1">
      <c r="A18" s="540"/>
      <c r="B18" s="489" t="s">
        <v>122</v>
      </c>
      <c r="C18" s="490"/>
      <c r="D18" s="490"/>
      <c r="E18" s="490"/>
      <c r="F18" s="556"/>
      <c r="G18" s="557"/>
      <c r="H18" s="496">
        <f>IF(H17=3,1,0)</f>
        <v>0</v>
      </c>
      <c r="I18" s="497"/>
      <c r="J18" s="498">
        <f>IF(J17=3,1,0)</f>
        <v>1</v>
      </c>
      <c r="K18" s="496">
        <f>IF(K17=3,1,0)</f>
        <v>0</v>
      </c>
      <c r="L18" s="497"/>
      <c r="M18" s="498">
        <f>IF(M17=3,1,0)</f>
        <v>1</v>
      </c>
      <c r="N18" s="496">
        <f>IF(N17=3,1,0)</f>
        <v>0</v>
      </c>
      <c r="O18" s="497"/>
      <c r="P18" s="498">
        <f>IF(P17=3,1,0)</f>
        <v>1</v>
      </c>
      <c r="Q18" s="496">
        <f>IF(Q17=3,1,0)</f>
        <v>0</v>
      </c>
      <c r="R18" s="499"/>
      <c r="S18" s="498">
        <f>IF(S17=3,1,0)</f>
        <v>1</v>
      </c>
      <c r="T18" s="496">
        <f>IF(T17=3,1,0)</f>
        <v>1</v>
      </c>
      <c r="U18" s="499"/>
      <c r="V18" s="498">
        <f>IF(V17=3,1,0)</f>
        <v>0</v>
      </c>
      <c r="W18" s="496">
        <f>IF(W17=3,1,0)</f>
        <v>0</v>
      </c>
      <c r="X18" s="499"/>
      <c r="Y18" s="496">
        <f>IF(Y17=3,1,0)</f>
        <v>1</v>
      </c>
      <c r="Z18" s="558"/>
      <c r="AA18" s="542"/>
      <c r="AB18" s="542"/>
      <c r="AC18" s="520">
        <f>IF(AC17=3,1,0)</f>
        <v>0</v>
      </c>
      <c r="AD18" s="497"/>
      <c r="AE18" s="496">
        <f>IF(AE17=3,1,0)</f>
        <v>1</v>
      </c>
      <c r="AF18" s="500"/>
      <c r="AG18" s="501"/>
      <c r="AH18" s="502"/>
      <c r="AI18" s="501"/>
      <c r="AJ18" s="501"/>
      <c r="AK18" s="501"/>
      <c r="AL18" s="561"/>
      <c r="AM18" s="504"/>
    </row>
    <row r="19" spans="1:39" ht="13.5" customHeight="1">
      <c r="A19" s="562">
        <v>8</v>
      </c>
      <c r="B19" s="472" t="s">
        <v>269</v>
      </c>
      <c r="C19" s="448"/>
      <c r="D19" s="563"/>
      <c r="F19" s="475"/>
      <c r="G19" s="476"/>
      <c r="H19" s="564">
        <f>+K24</f>
        <v>0</v>
      </c>
      <c r="I19" s="527" t="s">
        <v>18</v>
      </c>
      <c r="J19" s="565">
        <f>+I24</f>
        <v>3</v>
      </c>
      <c r="K19" s="564">
        <f>+AM37</f>
        <v>0</v>
      </c>
      <c r="L19" s="527" t="s">
        <v>18</v>
      </c>
      <c r="M19" s="565">
        <f>+AK37</f>
        <v>3</v>
      </c>
      <c r="N19" s="564">
        <f>+AM30</f>
        <v>0</v>
      </c>
      <c r="O19" s="527" t="s">
        <v>18</v>
      </c>
      <c r="P19" s="566">
        <f>+AK30</f>
        <v>3</v>
      </c>
      <c r="Q19" s="535">
        <f>+AM24</f>
        <v>0</v>
      </c>
      <c r="R19" s="527" t="s">
        <v>18</v>
      </c>
      <c r="S19" s="536">
        <f>+AK24</f>
        <v>3</v>
      </c>
      <c r="T19" s="535">
        <f>+K45</f>
        <v>1</v>
      </c>
      <c r="U19" s="527" t="s">
        <v>18</v>
      </c>
      <c r="V19" s="566">
        <f>+I45</f>
        <v>3</v>
      </c>
      <c r="W19" s="536">
        <f>+K36</f>
        <v>0</v>
      </c>
      <c r="X19" s="527" t="s">
        <v>18</v>
      </c>
      <c r="Y19" s="566">
        <f>+I36</f>
        <v>3</v>
      </c>
      <c r="Z19" s="536">
        <f>+K30</f>
        <v>3</v>
      </c>
      <c r="AA19" s="527" t="s">
        <v>18</v>
      </c>
      <c r="AB19" s="566">
        <f>+I30</f>
        <v>2</v>
      </c>
      <c r="AC19" s="567"/>
      <c r="AD19" s="478"/>
      <c r="AE19" s="478"/>
      <c r="AF19" s="537">
        <f>SUM(Z20,W20,T20,Q20,N20,K20,H20)</f>
        <v>1</v>
      </c>
      <c r="AG19" s="538" t="s">
        <v>18</v>
      </c>
      <c r="AH19" s="539">
        <f>SUM(AB20,Y20,V20,S20,P20,M20,J20)</f>
        <v>6</v>
      </c>
      <c r="AI19" s="538">
        <f>SUM(H19,K19,N19,Q19,T19,W19,Z19,AC19)</f>
        <v>4</v>
      </c>
      <c r="AJ19" s="538" t="s">
        <v>18</v>
      </c>
      <c r="AK19" s="538">
        <f>SUM(J19,M19,P19,S19,V19,Y19,AB19,AE19,)</f>
        <v>20</v>
      </c>
      <c r="AL19" s="1076"/>
      <c r="AM19" s="1077"/>
    </row>
    <row r="20" spans="1:39" ht="13.5" customHeight="1" thickBot="1">
      <c r="A20" s="568"/>
      <c r="B20" s="569" t="s">
        <v>236</v>
      </c>
      <c r="C20" s="458"/>
      <c r="D20" s="570"/>
      <c r="E20" s="458"/>
      <c r="F20" s="571"/>
      <c r="G20" s="571"/>
      <c r="H20" s="572">
        <f>IF(H19=3,1,0)</f>
        <v>0</v>
      </c>
      <c r="I20" s="573"/>
      <c r="J20" s="574">
        <f>IF(J19=3,1,0)</f>
        <v>1</v>
      </c>
      <c r="K20" s="575">
        <f>IF(K19=3,1,0)</f>
        <v>0</v>
      </c>
      <c r="L20" s="573"/>
      <c r="M20" s="574">
        <f>IF(M19=3,1,0)</f>
        <v>1</v>
      </c>
      <c r="N20" s="575">
        <f>IF(N19=3,1,0)</f>
        <v>0</v>
      </c>
      <c r="O20" s="573"/>
      <c r="P20" s="574">
        <f>IF(P19=3,1,0)</f>
        <v>1</v>
      </c>
      <c r="Q20" s="575">
        <f>IF(Q19=3,1,0)</f>
        <v>0</v>
      </c>
      <c r="R20" s="573"/>
      <c r="S20" s="574">
        <f>IF(S19=3,1,0)</f>
        <v>1</v>
      </c>
      <c r="T20" s="575">
        <f>IF(T19=3,1,0)</f>
        <v>0</v>
      </c>
      <c r="U20" s="573"/>
      <c r="V20" s="574">
        <f>IF(V19=3,1,0)</f>
        <v>1</v>
      </c>
      <c r="W20" s="575">
        <f>IF(W19=3,1,0)</f>
        <v>0</v>
      </c>
      <c r="X20" s="573"/>
      <c r="Y20" s="574">
        <f>IF(Y19=3,1,0)</f>
        <v>1</v>
      </c>
      <c r="Z20" s="575">
        <f>IF(Z19=3,1,0)</f>
        <v>1</v>
      </c>
      <c r="AA20" s="573"/>
      <c r="AB20" s="575">
        <f>IF(AB19=3,1,0)</f>
        <v>0</v>
      </c>
      <c r="AC20" s="576"/>
      <c r="AD20" s="577"/>
      <c r="AE20" s="577"/>
      <c r="AF20" s="578"/>
      <c r="AG20" s="579"/>
      <c r="AH20" s="580"/>
      <c r="AI20" s="581"/>
      <c r="AJ20" s="579"/>
      <c r="AK20" s="580"/>
      <c r="AL20" s="582"/>
      <c r="AM20" s="583"/>
    </row>
    <row r="21" spans="1:39" ht="16.5" thickBot="1">
      <c r="A21" s="584"/>
      <c r="B21" s="475"/>
      <c r="C21" s="448"/>
      <c r="D21" s="563"/>
      <c r="E21" s="448"/>
      <c r="F21" s="449"/>
      <c r="G21" s="475"/>
      <c r="H21" s="536"/>
      <c r="I21" s="527"/>
      <c r="J21" s="536"/>
      <c r="K21" s="536"/>
      <c r="L21" s="527"/>
      <c r="M21" s="536"/>
      <c r="N21" s="536"/>
      <c r="O21" s="527"/>
      <c r="P21" s="536"/>
      <c r="Q21" s="536"/>
      <c r="R21" s="527"/>
      <c r="S21" s="536"/>
      <c r="T21" s="536"/>
      <c r="U21" s="527"/>
      <c r="V21" s="536"/>
      <c r="W21" s="536"/>
      <c r="X21" s="527"/>
      <c r="Y21" s="536"/>
      <c r="Z21" s="536"/>
      <c r="AA21" s="527"/>
      <c r="AB21" s="536"/>
      <c r="AC21" s="585"/>
      <c r="AD21" s="586"/>
      <c r="AE21" s="586"/>
      <c r="AF21" s="587">
        <f>SUM(AF19,AF17,AF15,AF13,AF11,AF9,AF7,AF5)</f>
        <v>28</v>
      </c>
      <c r="AG21" s="588" t="s">
        <v>18</v>
      </c>
      <c r="AH21" s="588">
        <f>SUM(AH19,AH17,AH15,AH13,AH11,AH9,AH7,AH5)</f>
        <v>28</v>
      </c>
      <c r="AI21" s="589">
        <f>SUM(AI19,AI17,AI15,AI13,AI11,AI9,AI7,AI5)</f>
        <v>99</v>
      </c>
      <c r="AJ21" s="588" t="s">
        <v>18</v>
      </c>
      <c r="AK21" s="590">
        <f>SUM(AK19,AK17,AK15,AK13,AK11,AK9,AK7,AK5)</f>
        <v>99</v>
      </c>
      <c r="AL21" s="591"/>
      <c r="AM21" s="592"/>
    </row>
    <row r="22" spans="1:39" ht="15" customHeight="1" thickBot="1">
      <c r="A22" s="448"/>
      <c r="C22" s="593" t="s">
        <v>178</v>
      </c>
      <c r="I22"/>
      <c r="L22" s="448"/>
      <c r="M22" s="448"/>
      <c r="N22" s="448"/>
      <c r="O22" s="448"/>
      <c r="P22" s="448"/>
      <c r="Q22" s="448"/>
      <c r="R22" s="448"/>
      <c r="S22" s="458"/>
      <c r="T22" s="594" t="s">
        <v>179</v>
      </c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</row>
    <row r="23" spans="1:39" ht="12.75" customHeight="1" thickBot="1">
      <c r="A23" s="595"/>
      <c r="B23" s="596"/>
      <c r="C23" s="596"/>
      <c r="D23" s="597"/>
      <c r="E23" s="598" t="s">
        <v>2</v>
      </c>
      <c r="F23" s="598"/>
      <c r="G23" s="598" t="s">
        <v>2</v>
      </c>
      <c r="H23" s="599"/>
      <c r="I23" s="600" t="s">
        <v>180</v>
      </c>
      <c r="J23" s="601"/>
      <c r="K23" s="602"/>
      <c r="L23" s="451"/>
      <c r="M23" s="448"/>
      <c r="N23" s="448"/>
      <c r="O23" s="448"/>
      <c r="P23" s="448"/>
      <c r="Q23" s="448"/>
      <c r="R23" s="603"/>
      <c r="S23" s="604"/>
      <c r="T23" s="605" t="s">
        <v>2</v>
      </c>
      <c r="U23" s="605"/>
      <c r="V23" s="605"/>
      <c r="W23" s="605"/>
      <c r="X23" s="605"/>
      <c r="Y23" s="605"/>
      <c r="Z23" s="605"/>
      <c r="AA23" s="464"/>
      <c r="AB23" s="605"/>
      <c r="AC23" s="464"/>
      <c r="AD23" s="464"/>
      <c r="AE23" s="605" t="s">
        <v>2</v>
      </c>
      <c r="AF23" s="464"/>
      <c r="AG23" s="464"/>
      <c r="AH23" s="464"/>
      <c r="AI23" s="464"/>
      <c r="AJ23" s="464"/>
      <c r="AK23" s="605" t="s">
        <v>180</v>
      </c>
      <c r="AL23" s="464"/>
      <c r="AM23" s="606"/>
    </row>
    <row r="24" spans="1:39" ht="12.75" customHeight="1">
      <c r="A24" s="607"/>
      <c r="B24" s="608">
        <v>1</v>
      </c>
      <c r="C24" s="609" t="s">
        <v>21</v>
      </c>
      <c r="D24" s="610">
        <v>8</v>
      </c>
      <c r="E24" s="611" t="str">
        <f>+B5</f>
        <v>Bauer, Linda</v>
      </c>
      <c r="F24" s="612" t="s">
        <v>21</v>
      </c>
      <c r="G24" s="611" t="str">
        <f>+B19</f>
        <v>Grosch, Franziska</v>
      </c>
      <c r="H24" s="613"/>
      <c r="I24" s="614">
        <v>3</v>
      </c>
      <c r="J24" s="615" t="s">
        <v>18</v>
      </c>
      <c r="K24" s="616">
        <v>0</v>
      </c>
      <c r="L24" s="617"/>
      <c r="M24" s="618"/>
      <c r="N24" s="618"/>
      <c r="S24" s="619"/>
      <c r="T24" s="620">
        <v>4</v>
      </c>
      <c r="U24" s="621" t="s">
        <v>21</v>
      </c>
      <c r="V24" s="622">
        <v>8</v>
      </c>
      <c r="W24" s="623" t="str">
        <f>+B11</f>
        <v>Weitzsäcker, Tamara</v>
      </c>
      <c r="X24" s="464"/>
      <c r="Y24" s="623"/>
      <c r="Z24" s="624"/>
      <c r="AA24" s="464"/>
      <c r="AB24" s="625"/>
      <c r="AC24" s="626"/>
      <c r="AD24" s="624" t="s">
        <v>21</v>
      </c>
      <c r="AE24" s="626" t="str">
        <f>+B19</f>
        <v>Grosch, Franziska</v>
      </c>
      <c r="AF24" s="625"/>
      <c r="AG24" s="625"/>
      <c r="AH24" s="623"/>
      <c r="AI24" s="623"/>
      <c r="AJ24" s="627"/>
      <c r="AK24" s="628">
        <v>3</v>
      </c>
      <c r="AL24" s="627" t="s">
        <v>18</v>
      </c>
      <c r="AM24" s="629">
        <v>0</v>
      </c>
    </row>
    <row r="25" spans="1:39" ht="12.75" customHeight="1">
      <c r="A25" s="630"/>
      <c r="B25" s="631">
        <v>2</v>
      </c>
      <c r="C25" s="632" t="s">
        <v>21</v>
      </c>
      <c r="D25" s="633">
        <v>7</v>
      </c>
      <c r="E25" s="634" t="str">
        <f>+B7</f>
        <v>Schüfer, Hannah</v>
      </c>
      <c r="F25" s="635" t="s">
        <v>21</v>
      </c>
      <c r="G25" s="634" t="str">
        <f>+B17</f>
        <v>Böhringer, Maritta</v>
      </c>
      <c r="H25" s="613"/>
      <c r="I25" s="614">
        <v>3</v>
      </c>
      <c r="J25" s="615" t="s">
        <v>18</v>
      </c>
      <c r="K25" s="616">
        <v>2</v>
      </c>
      <c r="L25" s="617"/>
      <c r="M25" s="618"/>
      <c r="N25" s="618"/>
      <c r="S25" s="636"/>
      <c r="T25" s="637">
        <v>3</v>
      </c>
      <c r="U25" s="638" t="s">
        <v>21</v>
      </c>
      <c r="V25" s="639">
        <v>5</v>
      </c>
      <c r="W25" s="640" t="str">
        <f>+B9</f>
        <v>Güc, Deniz</v>
      </c>
      <c r="X25" s="490"/>
      <c r="Y25" s="640"/>
      <c r="Z25" s="641"/>
      <c r="AA25" s="490"/>
      <c r="AB25" s="642"/>
      <c r="AC25" s="643"/>
      <c r="AD25" s="638" t="s">
        <v>21</v>
      </c>
      <c r="AE25" s="643" t="str">
        <f>+B13</f>
        <v>Kurz, Michelle</v>
      </c>
      <c r="AF25" s="642"/>
      <c r="AG25" s="642"/>
      <c r="AH25" s="640"/>
      <c r="AI25" s="640"/>
      <c r="AJ25" s="644"/>
      <c r="AK25" s="645">
        <v>3</v>
      </c>
      <c r="AL25" s="644" t="s">
        <v>18</v>
      </c>
      <c r="AM25" s="646">
        <v>0</v>
      </c>
    </row>
    <row r="26" spans="1:39" ht="12.75" customHeight="1">
      <c r="A26" s="630"/>
      <c r="B26" s="631">
        <v>3</v>
      </c>
      <c r="C26" s="632" t="s">
        <v>21</v>
      </c>
      <c r="D26" s="633">
        <v>6</v>
      </c>
      <c r="E26" s="647" t="str">
        <f>+B9</f>
        <v>Güc, Deniz</v>
      </c>
      <c r="F26" s="635" t="s">
        <v>21</v>
      </c>
      <c r="G26" s="647" t="str">
        <f>+B15</f>
        <v>Pfitzenmayer, Franziska</v>
      </c>
      <c r="H26" s="613"/>
      <c r="I26" s="648">
        <v>3</v>
      </c>
      <c r="J26" s="649" t="s">
        <v>18</v>
      </c>
      <c r="K26" s="650">
        <v>0</v>
      </c>
      <c r="L26" s="617"/>
      <c r="M26" s="618"/>
      <c r="N26" s="618"/>
      <c r="S26" s="636"/>
      <c r="T26" s="637">
        <v>2</v>
      </c>
      <c r="U26" s="651" t="s">
        <v>21</v>
      </c>
      <c r="V26" s="639">
        <v>6</v>
      </c>
      <c r="W26" s="640" t="str">
        <f>+B7</f>
        <v>Schüfer, Hannah</v>
      </c>
      <c r="X26" s="490"/>
      <c r="Y26" s="640"/>
      <c r="Z26" s="641"/>
      <c r="AA26" s="490"/>
      <c r="AB26" s="642"/>
      <c r="AC26" s="643"/>
      <c r="AD26" s="641" t="s">
        <v>21</v>
      </c>
      <c r="AE26" s="643" t="str">
        <f>+B15</f>
        <v>Pfitzenmayer, Franziska</v>
      </c>
      <c r="AF26" s="642"/>
      <c r="AG26" s="642"/>
      <c r="AH26" s="640"/>
      <c r="AI26" s="640"/>
      <c r="AJ26" s="644"/>
      <c r="AK26" s="652">
        <v>0</v>
      </c>
      <c r="AL26" s="644" t="s">
        <v>18</v>
      </c>
      <c r="AM26" s="646">
        <v>3</v>
      </c>
    </row>
    <row r="27" spans="1:39" ht="12.75" customHeight="1" thickBot="1">
      <c r="A27" s="607"/>
      <c r="B27" s="653">
        <v>4</v>
      </c>
      <c r="C27" s="654" t="s">
        <v>21</v>
      </c>
      <c r="D27" s="655">
        <v>5</v>
      </c>
      <c r="E27" s="656" t="str">
        <f>+B11</f>
        <v>Weitzsäcker, Tamara</v>
      </c>
      <c r="F27" s="657" t="s">
        <v>21</v>
      </c>
      <c r="G27" s="656" t="str">
        <f>+B13</f>
        <v>Kurz, Michelle</v>
      </c>
      <c r="H27" s="658"/>
      <c r="I27" s="659">
        <v>3</v>
      </c>
      <c r="J27" s="660" t="s">
        <v>18</v>
      </c>
      <c r="K27" s="661">
        <v>0</v>
      </c>
      <c r="L27" s="617"/>
      <c r="M27" s="618"/>
      <c r="N27" s="618"/>
      <c r="S27" s="662"/>
      <c r="T27" s="663">
        <v>1</v>
      </c>
      <c r="U27" s="664" t="s">
        <v>21</v>
      </c>
      <c r="V27" s="665">
        <v>7</v>
      </c>
      <c r="W27" s="666" t="str">
        <f>+B5</f>
        <v>Bauer, Linda</v>
      </c>
      <c r="X27" s="458"/>
      <c r="Y27" s="666"/>
      <c r="Z27" s="667"/>
      <c r="AA27" s="458"/>
      <c r="AB27" s="666"/>
      <c r="AC27" s="666"/>
      <c r="AD27" s="667" t="s">
        <v>21</v>
      </c>
      <c r="AE27" s="666" t="str">
        <f>+B17</f>
        <v>Böhringer, Maritta</v>
      </c>
      <c r="AF27" s="666"/>
      <c r="AG27" s="666"/>
      <c r="AH27" s="666"/>
      <c r="AI27" s="666"/>
      <c r="AJ27" s="668"/>
      <c r="AK27" s="669">
        <v>3</v>
      </c>
      <c r="AL27" s="660" t="s">
        <v>18</v>
      </c>
      <c r="AM27" s="670">
        <v>0</v>
      </c>
    </row>
    <row r="28" spans="1:37" ht="12.75" customHeight="1">
      <c r="A28" s="671"/>
      <c r="B28" s="672"/>
      <c r="C28" s="673"/>
      <c r="D28" s="672"/>
      <c r="E28" s="674"/>
      <c r="F28" s="675"/>
      <c r="G28" s="674"/>
      <c r="H28" s="676"/>
      <c r="I28" s="677"/>
      <c r="J28" s="678"/>
      <c r="K28" s="677"/>
      <c r="L28" s="617"/>
      <c r="AK28" s="679"/>
    </row>
    <row r="29" spans="1:39" ht="12.75" customHeight="1" thickBot="1">
      <c r="A29" s="448"/>
      <c r="C29" s="594" t="s">
        <v>181</v>
      </c>
      <c r="L29" s="617"/>
      <c r="S29" s="458"/>
      <c r="T29" s="680" t="s">
        <v>182</v>
      </c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</row>
    <row r="30" spans="1:39" ht="12.75" customHeight="1">
      <c r="A30" s="671"/>
      <c r="B30" s="681">
        <v>7</v>
      </c>
      <c r="C30" s="621" t="s">
        <v>21</v>
      </c>
      <c r="D30" s="622">
        <v>8</v>
      </c>
      <c r="E30" s="623" t="str">
        <f>+B17</f>
        <v>Böhringer, Maritta</v>
      </c>
      <c r="F30" s="624" t="s">
        <v>21</v>
      </c>
      <c r="G30" s="626" t="str">
        <f>+B19</f>
        <v>Grosch, Franziska</v>
      </c>
      <c r="H30" s="599"/>
      <c r="I30" s="628">
        <v>2</v>
      </c>
      <c r="J30" s="627" t="s">
        <v>18</v>
      </c>
      <c r="K30" s="629">
        <v>3</v>
      </c>
      <c r="L30" s="617"/>
      <c r="M30" s="618"/>
      <c r="N30" s="618"/>
      <c r="S30" s="636"/>
      <c r="T30" s="682">
        <v>3</v>
      </c>
      <c r="U30" s="683" t="s">
        <v>21</v>
      </c>
      <c r="V30" s="684">
        <v>8</v>
      </c>
      <c r="W30" s="640" t="str">
        <f>+B9</f>
        <v>Güc, Deniz</v>
      </c>
      <c r="X30" s="490"/>
      <c r="Y30" s="640"/>
      <c r="Z30" s="641"/>
      <c r="AA30" s="490"/>
      <c r="AB30" s="642"/>
      <c r="AC30" s="640"/>
      <c r="AD30" s="641" t="s">
        <v>21</v>
      </c>
      <c r="AE30" s="640" t="str">
        <f>+B19</f>
        <v>Grosch, Franziska</v>
      </c>
      <c r="AF30" s="642"/>
      <c r="AG30" s="642"/>
      <c r="AH30" s="640"/>
      <c r="AI30" s="640"/>
      <c r="AJ30" s="685"/>
      <c r="AK30" s="686">
        <v>3</v>
      </c>
      <c r="AL30" s="687" t="s">
        <v>18</v>
      </c>
      <c r="AM30" s="688">
        <v>0</v>
      </c>
    </row>
    <row r="31" spans="1:39" ht="12.75" customHeight="1">
      <c r="A31" s="671"/>
      <c r="B31" s="689">
        <v>3</v>
      </c>
      <c r="C31" s="638" t="s">
        <v>21</v>
      </c>
      <c r="D31" s="639">
        <v>4</v>
      </c>
      <c r="E31" s="640" t="str">
        <f>+B9</f>
        <v>Güc, Deniz</v>
      </c>
      <c r="F31" s="638" t="s">
        <v>21</v>
      </c>
      <c r="G31" s="643" t="str">
        <f>+B11</f>
        <v>Weitzsäcker, Tamara</v>
      </c>
      <c r="H31" s="448"/>
      <c r="I31" s="645">
        <v>3</v>
      </c>
      <c r="J31" s="644" t="s">
        <v>18</v>
      </c>
      <c r="K31" s="646">
        <v>1</v>
      </c>
      <c r="L31" s="617"/>
      <c r="M31" s="618"/>
      <c r="N31" s="618"/>
      <c r="S31" s="636"/>
      <c r="T31" s="690">
        <v>2</v>
      </c>
      <c r="U31" s="651" t="s">
        <v>21</v>
      </c>
      <c r="V31" s="691">
        <v>4</v>
      </c>
      <c r="W31" s="640" t="str">
        <f>+B7</f>
        <v>Schüfer, Hannah</v>
      </c>
      <c r="X31" s="490"/>
      <c r="Y31" s="640"/>
      <c r="Z31" s="641"/>
      <c r="AA31" s="490"/>
      <c r="AB31" s="642"/>
      <c r="AC31" s="640"/>
      <c r="AD31" s="641" t="s">
        <v>21</v>
      </c>
      <c r="AE31" s="640" t="str">
        <f>+B11</f>
        <v>Weitzsäcker, Tamara</v>
      </c>
      <c r="AF31" s="642"/>
      <c r="AG31" s="692"/>
      <c r="AH31" s="693"/>
      <c r="AI31" s="693"/>
      <c r="AJ31" s="694"/>
      <c r="AK31" s="652">
        <v>1</v>
      </c>
      <c r="AL31" s="694" t="s">
        <v>18</v>
      </c>
      <c r="AM31" s="695">
        <v>3</v>
      </c>
    </row>
    <row r="32" spans="1:39" ht="12.75" customHeight="1">
      <c r="A32" s="671"/>
      <c r="B32" s="689">
        <v>2</v>
      </c>
      <c r="C32" s="651" t="s">
        <v>21</v>
      </c>
      <c r="D32" s="639">
        <v>5</v>
      </c>
      <c r="E32" s="640" t="str">
        <f>+B7</f>
        <v>Schüfer, Hannah</v>
      </c>
      <c r="F32" s="641" t="s">
        <v>21</v>
      </c>
      <c r="G32" s="643" t="str">
        <f>+B13</f>
        <v>Kurz, Michelle</v>
      </c>
      <c r="H32" s="448"/>
      <c r="I32" s="652">
        <v>3</v>
      </c>
      <c r="J32" s="644" t="s">
        <v>18</v>
      </c>
      <c r="K32" s="646">
        <v>1</v>
      </c>
      <c r="L32" s="617"/>
      <c r="M32" s="618"/>
      <c r="N32" s="618"/>
      <c r="S32" s="636"/>
      <c r="T32" s="690">
        <v>1</v>
      </c>
      <c r="U32" s="696" t="s">
        <v>21</v>
      </c>
      <c r="V32" s="691">
        <v>5</v>
      </c>
      <c r="W32" s="640" t="str">
        <f>+B5</f>
        <v>Bauer, Linda</v>
      </c>
      <c r="X32" s="490"/>
      <c r="Y32" s="640"/>
      <c r="Z32" s="641"/>
      <c r="AA32" s="490"/>
      <c r="AB32" s="642"/>
      <c r="AC32" s="640"/>
      <c r="AD32" s="638" t="s">
        <v>21</v>
      </c>
      <c r="AE32" s="640" t="str">
        <f>+B13</f>
        <v>Kurz, Michelle</v>
      </c>
      <c r="AF32" s="642"/>
      <c r="AG32" s="692"/>
      <c r="AH32" s="693"/>
      <c r="AI32" s="693"/>
      <c r="AJ32" s="694"/>
      <c r="AK32" s="652">
        <v>3</v>
      </c>
      <c r="AL32" s="694" t="s">
        <v>18</v>
      </c>
      <c r="AM32" s="695">
        <v>0</v>
      </c>
    </row>
    <row r="33" spans="1:39" ht="12.75" customHeight="1" thickBot="1">
      <c r="A33" s="618"/>
      <c r="B33" s="697">
        <v>1</v>
      </c>
      <c r="C33" s="664" t="s">
        <v>21</v>
      </c>
      <c r="D33" s="665">
        <v>6</v>
      </c>
      <c r="E33" s="666" t="str">
        <f>+B5</f>
        <v>Bauer, Linda</v>
      </c>
      <c r="F33" s="667" t="s">
        <v>21</v>
      </c>
      <c r="G33" s="666" t="str">
        <f>+B15</f>
        <v>Pfitzenmayer, Franziska</v>
      </c>
      <c r="H33" s="458"/>
      <c r="I33" s="669">
        <v>3</v>
      </c>
      <c r="J33" s="660" t="s">
        <v>18</v>
      </c>
      <c r="K33" s="670">
        <v>0</v>
      </c>
      <c r="L33" s="617"/>
      <c r="M33" s="618"/>
      <c r="N33" s="618"/>
      <c r="S33" s="698"/>
      <c r="T33" s="699">
        <v>6</v>
      </c>
      <c r="U33" s="664" t="s">
        <v>21</v>
      </c>
      <c r="V33" s="700">
        <v>7</v>
      </c>
      <c r="W33" s="701" t="str">
        <f>+B15</f>
        <v>Pfitzenmayer, Franziska</v>
      </c>
      <c r="X33" s="458"/>
      <c r="Y33" s="701"/>
      <c r="Z33" s="667"/>
      <c r="AA33" s="458"/>
      <c r="AB33" s="666"/>
      <c r="AC33" s="701"/>
      <c r="AD33" s="667" t="s">
        <v>21</v>
      </c>
      <c r="AE33" s="701" t="str">
        <f>+B17</f>
        <v>Böhringer, Maritta</v>
      </c>
      <c r="AF33" s="666"/>
      <c r="AG33" s="666"/>
      <c r="AH33" s="701"/>
      <c r="AI33" s="701"/>
      <c r="AJ33" s="702"/>
      <c r="AK33" s="703">
        <v>3</v>
      </c>
      <c r="AL33" s="702" t="s">
        <v>18</v>
      </c>
      <c r="AM33" s="704">
        <v>0</v>
      </c>
    </row>
    <row r="34" spans="1:37" ht="12.75" customHeight="1">
      <c r="A34" s="618"/>
      <c r="B34" s="705"/>
      <c r="C34" s="706"/>
      <c r="D34" s="705"/>
      <c r="E34" s="707"/>
      <c r="F34" s="706"/>
      <c r="G34" s="707"/>
      <c r="H34" s="676"/>
      <c r="I34" s="677"/>
      <c r="J34" s="678"/>
      <c r="K34" s="677"/>
      <c r="L34" s="617"/>
      <c r="AK34" s="679"/>
    </row>
    <row r="35" spans="1:20" ht="12.75" customHeight="1" thickBot="1">
      <c r="A35" s="448"/>
      <c r="B35" s="663"/>
      <c r="C35" s="680" t="s">
        <v>183</v>
      </c>
      <c r="D35" s="663"/>
      <c r="E35" s="666"/>
      <c r="F35" s="708"/>
      <c r="G35" s="666"/>
      <c r="H35" s="709"/>
      <c r="I35" s="710"/>
      <c r="J35" s="711"/>
      <c r="K35" s="710"/>
      <c r="L35" s="617"/>
      <c r="M35" s="448"/>
      <c r="N35" s="448"/>
      <c r="T35" s="712" t="s">
        <v>184</v>
      </c>
    </row>
    <row r="36" spans="1:39" ht="12.75" customHeight="1">
      <c r="A36" s="713"/>
      <c r="B36" s="714">
        <v>6</v>
      </c>
      <c r="C36" s="715" t="s">
        <v>21</v>
      </c>
      <c r="D36" s="716">
        <v>8</v>
      </c>
      <c r="E36" s="717" t="str">
        <f>+B15</f>
        <v>Pfitzenmayer, Franziska</v>
      </c>
      <c r="F36" s="718" t="s">
        <v>21</v>
      </c>
      <c r="G36" s="719" t="str">
        <f>+B19</f>
        <v>Grosch, Franziska</v>
      </c>
      <c r="H36" s="720"/>
      <c r="I36" s="721">
        <v>3</v>
      </c>
      <c r="J36" s="722" t="s">
        <v>18</v>
      </c>
      <c r="K36" s="723">
        <v>0</v>
      </c>
      <c r="L36" s="617"/>
      <c r="M36" s="618"/>
      <c r="N36" s="618"/>
      <c r="S36" s="724"/>
      <c r="T36" s="725">
        <v>1</v>
      </c>
      <c r="U36" s="726" t="s">
        <v>21</v>
      </c>
      <c r="V36" s="725">
        <v>3</v>
      </c>
      <c r="W36" s="727" t="str">
        <f>+B5</f>
        <v>Bauer, Linda</v>
      </c>
      <c r="X36" s="464"/>
      <c r="Y36" s="464"/>
      <c r="Z36" s="464"/>
      <c r="AA36" s="464"/>
      <c r="AB36" s="464"/>
      <c r="AC36" s="464"/>
      <c r="AD36" s="728" t="s">
        <v>21</v>
      </c>
      <c r="AE36" s="729" t="str">
        <f>+B9</f>
        <v>Güc, Deniz</v>
      </c>
      <c r="AF36" s="464"/>
      <c r="AG36" s="464"/>
      <c r="AH36" s="464"/>
      <c r="AI36" s="464"/>
      <c r="AJ36" s="464"/>
      <c r="AK36" s="730">
        <v>3</v>
      </c>
      <c r="AL36" s="627" t="s">
        <v>18</v>
      </c>
      <c r="AM36" s="731">
        <v>1</v>
      </c>
    </row>
    <row r="37" spans="1:39" ht="12.75" customHeight="1">
      <c r="A37" s="713"/>
      <c r="B37" s="732">
        <v>2</v>
      </c>
      <c r="C37" s="632" t="s">
        <v>21</v>
      </c>
      <c r="D37" s="733">
        <v>3</v>
      </c>
      <c r="E37" s="734" t="str">
        <f>+B7</f>
        <v>Schüfer, Hannah</v>
      </c>
      <c r="F37" s="632" t="s">
        <v>21</v>
      </c>
      <c r="G37" s="735" t="str">
        <f>+B9</f>
        <v>Güc, Deniz</v>
      </c>
      <c r="H37" s="736"/>
      <c r="I37" s="737">
        <v>1</v>
      </c>
      <c r="J37" s="694" t="s">
        <v>18</v>
      </c>
      <c r="K37" s="616">
        <v>3</v>
      </c>
      <c r="L37" s="617"/>
      <c r="M37" s="618"/>
      <c r="N37" s="618"/>
      <c r="S37" s="738"/>
      <c r="T37" s="739">
        <v>2</v>
      </c>
      <c r="U37" s="638" t="s">
        <v>21</v>
      </c>
      <c r="V37" s="739">
        <v>8</v>
      </c>
      <c r="W37" s="740" t="str">
        <f>+B7</f>
        <v>Schüfer, Hannah</v>
      </c>
      <c r="X37" s="490"/>
      <c r="Y37" s="490"/>
      <c r="Z37" s="490"/>
      <c r="AA37" s="490"/>
      <c r="AB37" s="490"/>
      <c r="AC37" s="490"/>
      <c r="AD37" s="638" t="s">
        <v>21</v>
      </c>
      <c r="AE37" s="741" t="str">
        <f>+B19</f>
        <v>Grosch, Franziska</v>
      </c>
      <c r="AF37" s="490"/>
      <c r="AG37" s="490"/>
      <c r="AH37" s="490"/>
      <c r="AI37" s="490"/>
      <c r="AJ37" s="490"/>
      <c r="AK37" s="742">
        <v>3</v>
      </c>
      <c r="AL37" s="687" t="s">
        <v>18</v>
      </c>
      <c r="AM37" s="743">
        <v>0</v>
      </c>
    </row>
    <row r="38" spans="1:39" ht="12.75" customHeight="1">
      <c r="A38" s="744"/>
      <c r="B38" s="745">
        <v>1</v>
      </c>
      <c r="C38" s="746" t="s">
        <v>21</v>
      </c>
      <c r="D38" s="747">
        <v>4</v>
      </c>
      <c r="E38" s="748" t="str">
        <f>+B5</f>
        <v>Bauer, Linda</v>
      </c>
      <c r="F38" s="749" t="s">
        <v>21</v>
      </c>
      <c r="G38" s="634" t="str">
        <f>+B11</f>
        <v>Weitzsäcker, Tamara</v>
      </c>
      <c r="H38" s="750"/>
      <c r="I38" s="751">
        <v>3</v>
      </c>
      <c r="J38" s="615" t="s">
        <v>18</v>
      </c>
      <c r="K38" s="695">
        <v>1</v>
      </c>
      <c r="L38" s="617"/>
      <c r="M38" s="618"/>
      <c r="N38" s="618"/>
      <c r="S38" s="738"/>
      <c r="T38" s="752">
        <v>4</v>
      </c>
      <c r="U38" s="746" t="s">
        <v>21</v>
      </c>
      <c r="V38" s="752">
        <v>7</v>
      </c>
      <c r="W38" s="753" t="str">
        <f>+B11</f>
        <v>Weitzsäcker, Tamara</v>
      </c>
      <c r="X38" s="490"/>
      <c r="Y38" s="490"/>
      <c r="Z38" s="490"/>
      <c r="AA38" s="490"/>
      <c r="AB38" s="490"/>
      <c r="AC38" s="490"/>
      <c r="AD38" s="746" t="s">
        <v>21</v>
      </c>
      <c r="AE38" s="741" t="str">
        <f>+B17</f>
        <v>Böhringer, Maritta</v>
      </c>
      <c r="AF38" s="490"/>
      <c r="AG38" s="490"/>
      <c r="AH38" s="490"/>
      <c r="AI38" s="490"/>
      <c r="AJ38" s="490"/>
      <c r="AK38" s="742">
        <v>3</v>
      </c>
      <c r="AL38" s="687" t="s">
        <v>18</v>
      </c>
      <c r="AM38" s="743">
        <v>0</v>
      </c>
    </row>
    <row r="39" spans="1:39" ht="12.75" customHeight="1" thickBot="1">
      <c r="A39" s="744"/>
      <c r="B39" s="754">
        <v>5</v>
      </c>
      <c r="C39" s="708" t="s">
        <v>21</v>
      </c>
      <c r="D39" s="665">
        <v>7</v>
      </c>
      <c r="E39" s="656" t="str">
        <f>+B13</f>
        <v>Kurz, Michelle</v>
      </c>
      <c r="F39" s="755" t="s">
        <v>21</v>
      </c>
      <c r="G39" s="656" t="str">
        <f>+B17</f>
        <v>Böhringer, Maritta</v>
      </c>
      <c r="H39" s="458"/>
      <c r="I39" s="756">
        <v>1</v>
      </c>
      <c r="J39" s="702" t="s">
        <v>18</v>
      </c>
      <c r="K39" s="704">
        <v>3</v>
      </c>
      <c r="L39" s="618"/>
      <c r="M39" s="618"/>
      <c r="N39" s="618"/>
      <c r="S39" s="757"/>
      <c r="T39" s="663">
        <v>5</v>
      </c>
      <c r="U39" s="708" t="s">
        <v>21</v>
      </c>
      <c r="V39" s="663">
        <v>6</v>
      </c>
      <c r="W39" s="758" t="str">
        <f>+B13</f>
        <v>Kurz, Michelle</v>
      </c>
      <c r="X39" s="458"/>
      <c r="Y39" s="458"/>
      <c r="Z39" s="458"/>
      <c r="AA39" s="458"/>
      <c r="AB39" s="458"/>
      <c r="AC39" s="458"/>
      <c r="AD39" s="708" t="s">
        <v>21</v>
      </c>
      <c r="AE39" s="759" t="str">
        <f>+B15</f>
        <v>Pfitzenmayer, Franziska</v>
      </c>
      <c r="AF39" s="458"/>
      <c r="AG39" s="458"/>
      <c r="AH39" s="458"/>
      <c r="AI39" s="458"/>
      <c r="AJ39" s="458"/>
      <c r="AK39" s="760">
        <v>1</v>
      </c>
      <c r="AL39" s="711" t="s">
        <v>18</v>
      </c>
      <c r="AM39" s="761">
        <v>3</v>
      </c>
    </row>
    <row r="40" spans="1:39" ht="12.75" customHeight="1">
      <c r="A40" s="618"/>
      <c r="B40" s="705"/>
      <c r="C40" s="706"/>
      <c r="D40" s="705"/>
      <c r="E40" s="707"/>
      <c r="F40" s="706"/>
      <c r="G40" s="707"/>
      <c r="H40" s="676"/>
      <c r="I40" s="677"/>
      <c r="J40" s="678"/>
      <c r="K40" s="677"/>
      <c r="L40" s="618"/>
      <c r="AM40" s="762"/>
    </row>
    <row r="41" spans="1:37" ht="12.75" customHeight="1" thickBot="1">
      <c r="A41" s="448"/>
      <c r="B41" s="653"/>
      <c r="C41" s="763" t="s">
        <v>185</v>
      </c>
      <c r="D41" s="653"/>
      <c r="E41" s="701"/>
      <c r="F41" s="657"/>
      <c r="G41" s="701"/>
      <c r="H41" s="709"/>
      <c r="I41" s="710"/>
      <c r="J41" s="711"/>
      <c r="K41" s="710"/>
      <c r="L41" s="61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679"/>
    </row>
    <row r="42" spans="1:36" ht="12.75" customHeight="1">
      <c r="A42" s="713"/>
      <c r="B42" s="764">
        <v>1</v>
      </c>
      <c r="C42" s="765" t="s">
        <v>21</v>
      </c>
      <c r="D42" s="766">
        <v>2</v>
      </c>
      <c r="E42" s="767" t="str">
        <f>+B5</f>
        <v>Bauer, Linda</v>
      </c>
      <c r="F42" s="768" t="s">
        <v>21</v>
      </c>
      <c r="G42" s="767" t="str">
        <f>+B7</f>
        <v>Schüfer, Hannah</v>
      </c>
      <c r="H42" s="769"/>
      <c r="I42" s="770">
        <v>3</v>
      </c>
      <c r="J42" s="687" t="s">
        <v>18</v>
      </c>
      <c r="K42" s="743">
        <v>0</v>
      </c>
      <c r="L42" s="771"/>
      <c r="S42" s="772"/>
      <c r="T42" s="448"/>
      <c r="U42" s="448"/>
      <c r="V42" s="448"/>
      <c r="W42" s="448"/>
      <c r="X42" s="448"/>
      <c r="Y42" s="772"/>
      <c r="Z42" s="773"/>
      <c r="AA42" s="448"/>
      <c r="AB42" s="774"/>
      <c r="AC42" s="775"/>
      <c r="AD42" s="448"/>
      <c r="AE42" s="448"/>
      <c r="AF42" s="774"/>
      <c r="AG42" s="774"/>
      <c r="AH42" s="772"/>
      <c r="AI42" s="772"/>
      <c r="AJ42" s="722"/>
    </row>
    <row r="43" spans="1:36" ht="12.75" customHeight="1">
      <c r="A43" s="713"/>
      <c r="B43" s="608">
        <v>3</v>
      </c>
      <c r="C43" s="632" t="s">
        <v>21</v>
      </c>
      <c r="D43" s="610">
        <v>7</v>
      </c>
      <c r="E43" s="611" t="str">
        <f>+B9</f>
        <v>Güc, Deniz</v>
      </c>
      <c r="F43" s="635" t="s">
        <v>21</v>
      </c>
      <c r="G43" s="611" t="str">
        <f>+B17</f>
        <v>Böhringer, Maritta</v>
      </c>
      <c r="H43" s="613"/>
      <c r="I43" s="614">
        <v>3</v>
      </c>
      <c r="J43" s="615" t="s">
        <v>18</v>
      </c>
      <c r="K43" s="616">
        <v>2</v>
      </c>
      <c r="L43" s="771"/>
      <c r="S43" s="772"/>
      <c r="T43" s="448"/>
      <c r="U43" s="448"/>
      <c r="V43" s="448"/>
      <c r="W43" s="448"/>
      <c r="X43" s="448"/>
      <c r="Y43" s="772"/>
      <c r="Z43" s="773"/>
      <c r="AA43" s="448"/>
      <c r="AB43" s="774"/>
      <c r="AC43" s="775"/>
      <c r="AD43" s="448"/>
      <c r="AE43" s="448"/>
      <c r="AF43" s="774"/>
      <c r="AG43" s="774"/>
      <c r="AH43" s="772"/>
      <c r="AI43" s="772"/>
      <c r="AJ43" s="722"/>
    </row>
    <row r="44" spans="1:36" ht="12.75" customHeight="1">
      <c r="A44" s="776"/>
      <c r="B44" s="608">
        <v>4</v>
      </c>
      <c r="C44" s="632" t="s">
        <v>21</v>
      </c>
      <c r="D44" s="610">
        <v>6</v>
      </c>
      <c r="E44" s="634" t="str">
        <f>+B11</f>
        <v>Weitzsäcker, Tamara</v>
      </c>
      <c r="F44" s="635" t="s">
        <v>21</v>
      </c>
      <c r="G44" s="634" t="str">
        <f>+B15</f>
        <v>Pfitzenmayer, Franziska</v>
      </c>
      <c r="H44" s="613"/>
      <c r="I44" s="614">
        <v>3</v>
      </c>
      <c r="J44" s="615" t="s">
        <v>18</v>
      </c>
      <c r="K44" s="616">
        <v>0</v>
      </c>
      <c r="L44" s="762"/>
      <c r="S44" s="772"/>
      <c r="T44" s="448"/>
      <c r="U44" s="448"/>
      <c r="V44" s="448"/>
      <c r="W44" s="448"/>
      <c r="X44" s="448"/>
      <c r="Y44" s="772"/>
      <c r="Z44" s="773"/>
      <c r="AA44" s="448"/>
      <c r="AB44" s="774"/>
      <c r="AC44" s="775"/>
      <c r="AD44" s="448"/>
      <c r="AE44" s="448"/>
      <c r="AF44" s="774"/>
      <c r="AG44" s="774"/>
      <c r="AH44" s="772"/>
      <c r="AI44" s="772"/>
      <c r="AJ44" s="722"/>
    </row>
    <row r="45" spans="1:36" ht="12.75" customHeight="1" thickBot="1">
      <c r="A45" s="776"/>
      <c r="B45" s="754">
        <v>5</v>
      </c>
      <c r="C45" s="708" t="s">
        <v>21</v>
      </c>
      <c r="D45" s="663">
        <v>8</v>
      </c>
      <c r="E45" s="758" t="str">
        <f>+B13</f>
        <v>Kurz, Michelle</v>
      </c>
      <c r="F45" s="708" t="s">
        <v>21</v>
      </c>
      <c r="G45" s="759" t="str">
        <f>+B19</f>
        <v>Grosch, Franziska</v>
      </c>
      <c r="H45" s="777"/>
      <c r="I45" s="760">
        <v>3</v>
      </c>
      <c r="J45" s="711" t="s">
        <v>18</v>
      </c>
      <c r="K45" s="761">
        <v>1</v>
      </c>
      <c r="L45" s="762"/>
      <c r="S45" s="774"/>
      <c r="T45" s="448"/>
      <c r="U45" s="448"/>
      <c r="V45" s="448"/>
      <c r="W45" s="448"/>
      <c r="X45" s="448"/>
      <c r="Y45" s="774"/>
      <c r="Z45" s="773"/>
      <c r="AA45" s="448"/>
      <c r="AB45" s="774"/>
      <c r="AC45" s="774"/>
      <c r="AD45" s="448"/>
      <c r="AE45" s="448"/>
      <c r="AF45" s="774"/>
      <c r="AG45" s="774"/>
      <c r="AH45" s="774"/>
      <c r="AI45" s="774"/>
      <c r="AJ45" s="722"/>
    </row>
    <row r="46" spans="9:13" ht="6.75" customHeight="1">
      <c r="I46"/>
      <c r="M46" s="778"/>
    </row>
    <row r="47" spans="2:29" ht="16.5" thickBot="1">
      <c r="B47" s="779" t="s">
        <v>87</v>
      </c>
      <c r="C47" s="458"/>
      <c r="D47" s="458"/>
      <c r="E47" s="458"/>
      <c r="F47" s="458"/>
      <c r="G47" s="458"/>
      <c r="I47"/>
      <c r="Z47" s="458"/>
      <c r="AA47" s="458"/>
      <c r="AB47" s="458"/>
      <c r="AC47" s="458"/>
    </row>
    <row r="48" spans="2:31" ht="16.5" thickBot="1">
      <c r="B48" s="780" t="s">
        <v>2</v>
      </c>
      <c r="C48" s="781"/>
      <c r="D48" s="781"/>
      <c r="E48" s="781"/>
      <c r="F48" s="782"/>
      <c r="G48" s="783" t="s">
        <v>98</v>
      </c>
      <c r="H48" s="784"/>
      <c r="I48" s="784"/>
      <c r="J48" s="784"/>
      <c r="K48" s="784"/>
      <c r="L48" s="781"/>
      <c r="M48" s="781"/>
      <c r="N48" s="781"/>
      <c r="O48" s="781"/>
      <c r="P48" s="785"/>
      <c r="Q48" s="781"/>
      <c r="R48" s="781"/>
      <c r="S48" s="782"/>
      <c r="T48" s="1059" t="s">
        <v>15</v>
      </c>
      <c r="U48" s="1060"/>
      <c r="V48" s="1061"/>
      <c r="W48" s="1062" t="s">
        <v>16</v>
      </c>
      <c r="X48" s="1060"/>
      <c r="Y48" s="1060"/>
      <c r="Z48" s="781"/>
      <c r="AA48" s="781"/>
      <c r="AB48" s="782"/>
      <c r="AC48" s="1069" t="s">
        <v>17</v>
      </c>
      <c r="AD48" s="1070"/>
      <c r="AE48" s="1071"/>
    </row>
    <row r="49" spans="2:31" ht="15.75">
      <c r="B49" s="797" t="str">
        <f>$B$5</f>
        <v>Bauer, Linda</v>
      </c>
      <c r="C49" s="448"/>
      <c r="D49" s="448"/>
      <c r="E49" s="448"/>
      <c r="F49" s="603"/>
      <c r="G49" s="232" t="str">
        <f>$B$6</f>
        <v>TSV Untereisesheim</v>
      </c>
      <c r="H49" s="787"/>
      <c r="I49" s="787"/>
      <c r="J49" s="787"/>
      <c r="K49" s="787"/>
      <c r="L49" s="448"/>
      <c r="M49" s="448"/>
      <c r="N49" s="448"/>
      <c r="O49" s="448"/>
      <c r="P49" s="788">
        <f aca="true" t="shared" si="0" ref="P49:P56">SUM(W49-Z49)</f>
        <v>19</v>
      </c>
      <c r="Q49" s="789"/>
      <c r="R49" s="789"/>
      <c r="S49" s="790"/>
      <c r="T49" s="791">
        <f>$AF$5</f>
        <v>7</v>
      </c>
      <c r="U49" s="792" t="s">
        <v>18</v>
      </c>
      <c r="V49" s="792">
        <f>$AH$5</f>
        <v>0</v>
      </c>
      <c r="W49" s="793">
        <f>$AI$5</f>
        <v>21</v>
      </c>
      <c r="X49" s="794"/>
      <c r="Y49" s="792" t="s">
        <v>18</v>
      </c>
      <c r="Z49" s="795">
        <f>$AK$5</f>
        <v>2</v>
      </c>
      <c r="AA49" s="794"/>
      <c r="AB49" s="603"/>
      <c r="AC49" s="1072">
        <v>1</v>
      </c>
      <c r="AD49" s="1073"/>
      <c r="AE49" s="796"/>
    </row>
    <row r="50" spans="2:31" ht="15.75">
      <c r="B50" s="797" t="str">
        <f>$B$9</f>
        <v>Güc, Deniz</v>
      </c>
      <c r="C50" s="448"/>
      <c r="D50" s="448"/>
      <c r="E50" s="448"/>
      <c r="F50" s="603"/>
      <c r="G50" s="232" t="str">
        <f>$B$10</f>
        <v>TG Offenau</v>
      </c>
      <c r="H50" s="787"/>
      <c r="I50" s="787"/>
      <c r="J50" s="787"/>
      <c r="K50" s="787"/>
      <c r="L50" s="448"/>
      <c r="M50" s="448"/>
      <c r="N50" s="448"/>
      <c r="O50" s="448"/>
      <c r="P50" s="788">
        <f t="shared" si="0"/>
        <v>12</v>
      </c>
      <c r="Q50" s="789"/>
      <c r="R50" s="789"/>
      <c r="S50" s="790"/>
      <c r="T50" s="791">
        <f>$AF$9</f>
        <v>6</v>
      </c>
      <c r="U50" s="792" t="s">
        <v>18</v>
      </c>
      <c r="V50" s="792">
        <f>$AH$9</f>
        <v>1</v>
      </c>
      <c r="W50" s="793">
        <f>$AI$9</f>
        <v>19</v>
      </c>
      <c r="X50" s="794"/>
      <c r="Y50" s="792" t="s">
        <v>18</v>
      </c>
      <c r="Z50" s="795">
        <f>$AK$9</f>
        <v>7</v>
      </c>
      <c r="AA50" s="794"/>
      <c r="AB50" s="603"/>
      <c r="AC50" s="1074">
        <v>2</v>
      </c>
      <c r="AD50" s="1075"/>
      <c r="AE50" s="603"/>
    </row>
    <row r="51" spans="2:31" ht="15.75">
      <c r="B51" s="797" t="str">
        <f>$B$11</f>
        <v>Weitzsäcker, Tamara</v>
      </c>
      <c r="C51" s="448"/>
      <c r="D51" s="448"/>
      <c r="E51" s="448"/>
      <c r="F51" s="603"/>
      <c r="G51" s="232" t="str">
        <f>$B$12</f>
        <v>TSV Erlenbach</v>
      </c>
      <c r="H51" s="787"/>
      <c r="I51" s="787"/>
      <c r="J51" s="787"/>
      <c r="K51" s="787"/>
      <c r="L51" s="448"/>
      <c r="M51" s="448"/>
      <c r="N51" s="448"/>
      <c r="O51" s="448"/>
      <c r="P51" s="788">
        <f t="shared" si="0"/>
        <v>10</v>
      </c>
      <c r="Q51" s="789"/>
      <c r="R51" s="789"/>
      <c r="S51" s="790"/>
      <c r="T51" s="791">
        <f>$AF$11</f>
        <v>5</v>
      </c>
      <c r="U51" s="792" t="s">
        <v>18</v>
      </c>
      <c r="V51" s="792">
        <f>$AH$11</f>
        <v>2</v>
      </c>
      <c r="W51" s="793">
        <f>$AI$11</f>
        <v>17</v>
      </c>
      <c r="X51" s="794"/>
      <c r="Y51" s="792" t="s">
        <v>18</v>
      </c>
      <c r="Z51" s="795">
        <f>$AK$11</f>
        <v>7</v>
      </c>
      <c r="AA51" s="794"/>
      <c r="AB51" s="603"/>
      <c r="AC51" s="1074">
        <v>3</v>
      </c>
      <c r="AD51" s="1075"/>
      <c r="AE51" s="603"/>
    </row>
    <row r="52" spans="2:31" ht="15.75">
      <c r="B52" s="797" t="str">
        <f>$B$15</f>
        <v>Pfitzenmayer, Franziska</v>
      </c>
      <c r="C52" s="448"/>
      <c r="D52" s="448"/>
      <c r="E52" s="448"/>
      <c r="F52" s="603"/>
      <c r="G52" s="232" t="str">
        <f>$B$16</f>
        <v>TGV E. Beilstein</v>
      </c>
      <c r="H52" s="787"/>
      <c r="I52" s="787"/>
      <c r="J52" s="787"/>
      <c r="K52" s="787"/>
      <c r="L52" s="448"/>
      <c r="M52" s="448"/>
      <c r="N52" s="448"/>
      <c r="O52" s="448"/>
      <c r="P52" s="788">
        <f t="shared" si="0"/>
        <v>2</v>
      </c>
      <c r="Q52" s="789"/>
      <c r="R52" s="789"/>
      <c r="S52" s="790"/>
      <c r="T52" s="791">
        <f>$AF$15</f>
        <v>4</v>
      </c>
      <c r="U52" s="792" t="s">
        <v>18</v>
      </c>
      <c r="V52" s="792">
        <f>$AH$15</f>
        <v>3</v>
      </c>
      <c r="W52" s="793">
        <f>$AI$15</f>
        <v>12</v>
      </c>
      <c r="X52" s="794"/>
      <c r="Y52" s="792" t="s">
        <v>18</v>
      </c>
      <c r="Z52" s="795">
        <f>$AK$15</f>
        <v>10</v>
      </c>
      <c r="AA52" s="794"/>
      <c r="AB52" s="603"/>
      <c r="AC52" s="1074">
        <v>4</v>
      </c>
      <c r="AD52" s="1075"/>
      <c r="AE52" s="603"/>
    </row>
    <row r="53" spans="2:31" ht="15.75">
      <c r="B53" s="786" t="str">
        <f>$B$7</f>
        <v>Schüfer, Hannah</v>
      </c>
      <c r="C53" s="448"/>
      <c r="D53" s="448"/>
      <c r="E53" s="448"/>
      <c r="F53" s="603"/>
      <c r="G53" s="232" t="str">
        <f>$B$8</f>
        <v>SV Neckarsulm</v>
      </c>
      <c r="H53" s="787"/>
      <c r="I53" s="787"/>
      <c r="J53" s="787"/>
      <c r="K53" s="787"/>
      <c r="L53" s="448"/>
      <c r="N53" s="448"/>
      <c r="O53" s="448"/>
      <c r="P53" s="788">
        <f t="shared" si="0"/>
        <v>-4</v>
      </c>
      <c r="Q53" s="789"/>
      <c r="R53" s="789"/>
      <c r="S53" s="790"/>
      <c r="T53" s="791">
        <f>$AF$7</f>
        <v>3</v>
      </c>
      <c r="U53" s="792" t="s">
        <v>18</v>
      </c>
      <c r="V53" s="792">
        <f>$AH$7</f>
        <v>4</v>
      </c>
      <c r="W53" s="793">
        <f>$AI$7</f>
        <v>11</v>
      </c>
      <c r="X53" s="794"/>
      <c r="Y53" s="792" t="s">
        <v>18</v>
      </c>
      <c r="Z53" s="795">
        <f>$AK$7</f>
        <v>15</v>
      </c>
      <c r="AA53" s="794"/>
      <c r="AB53" s="603"/>
      <c r="AC53" s="1074">
        <v>5</v>
      </c>
      <c r="AD53" s="1075"/>
      <c r="AE53" s="603"/>
    </row>
    <row r="54" spans="2:31" ht="15.75">
      <c r="B54" s="797" t="str">
        <f>$B$17</f>
        <v>Böhringer, Maritta</v>
      </c>
      <c r="C54" s="448"/>
      <c r="D54" s="448"/>
      <c r="E54" s="448"/>
      <c r="F54" s="603"/>
      <c r="G54" s="1027" t="str">
        <f>$B$18</f>
        <v>SV Neckarsulm</v>
      </c>
      <c r="H54" s="787"/>
      <c r="I54" s="787"/>
      <c r="J54" s="787"/>
      <c r="K54" s="787"/>
      <c r="L54" s="448"/>
      <c r="M54" s="448"/>
      <c r="N54" s="448"/>
      <c r="O54" s="448"/>
      <c r="P54" s="788">
        <f t="shared" si="0"/>
        <v>-10</v>
      </c>
      <c r="Q54" s="789"/>
      <c r="R54" s="789"/>
      <c r="S54" s="790"/>
      <c r="T54" s="791">
        <f>$AF$17</f>
        <v>1</v>
      </c>
      <c r="U54" s="792" t="s">
        <v>18</v>
      </c>
      <c r="V54" s="792">
        <f>$AH$17</f>
        <v>6</v>
      </c>
      <c r="W54" s="793">
        <f>$AI$17</f>
        <v>9</v>
      </c>
      <c r="X54" s="789"/>
      <c r="Y54" s="792" t="s">
        <v>18</v>
      </c>
      <c r="Z54" s="795">
        <f>$AK$17</f>
        <v>19</v>
      </c>
      <c r="AA54" s="789"/>
      <c r="AB54" s="603"/>
      <c r="AC54" s="1074">
        <v>6</v>
      </c>
      <c r="AD54" s="1075"/>
      <c r="AE54" s="603"/>
    </row>
    <row r="55" spans="2:31" ht="15.75">
      <c r="B55" s="797" t="str">
        <f>$B$13</f>
        <v>Kurz, Michelle</v>
      </c>
      <c r="C55" s="448"/>
      <c r="D55" s="448"/>
      <c r="E55" s="448"/>
      <c r="F55" s="603"/>
      <c r="G55" s="232" t="str">
        <f>$B$14</f>
        <v>TSV Stetten</v>
      </c>
      <c r="H55" s="787"/>
      <c r="I55" s="787"/>
      <c r="J55" s="787"/>
      <c r="K55" s="787"/>
      <c r="L55" s="448"/>
      <c r="M55" s="448"/>
      <c r="N55" s="448"/>
      <c r="O55" s="448"/>
      <c r="P55" s="788">
        <f t="shared" si="0"/>
        <v>-13</v>
      </c>
      <c r="Q55" s="789"/>
      <c r="R55" s="789"/>
      <c r="S55" s="790"/>
      <c r="T55" s="791">
        <f>$AF$13</f>
        <v>1</v>
      </c>
      <c r="U55" s="792" t="s">
        <v>18</v>
      </c>
      <c r="V55" s="792">
        <f>$AH$13</f>
        <v>6</v>
      </c>
      <c r="W55" s="793">
        <f>$AI$13</f>
        <v>6</v>
      </c>
      <c r="X55" s="794"/>
      <c r="Y55" s="792" t="s">
        <v>18</v>
      </c>
      <c r="Z55" s="795">
        <f>$AK$13</f>
        <v>19</v>
      </c>
      <c r="AA55" s="794"/>
      <c r="AB55" s="603"/>
      <c r="AC55" s="1074">
        <v>7</v>
      </c>
      <c r="AD55" s="1075"/>
      <c r="AE55" s="603"/>
    </row>
    <row r="56" spans="2:31" ht="16.5" thickBot="1">
      <c r="B56" s="798" t="str">
        <f>$B$19</f>
        <v>Grosch, Franziska</v>
      </c>
      <c r="C56" s="458"/>
      <c r="D56" s="458"/>
      <c r="E56" s="458"/>
      <c r="F56" s="799"/>
      <c r="G56" s="800" t="str">
        <f>$B$20</f>
        <v>TTC Gochsen</v>
      </c>
      <c r="H56" s="458"/>
      <c r="I56" s="458"/>
      <c r="J56" s="458"/>
      <c r="K56" s="458"/>
      <c r="L56" s="458"/>
      <c r="M56" s="458"/>
      <c r="N56" s="458"/>
      <c r="O56" s="458"/>
      <c r="P56" s="802">
        <f t="shared" si="0"/>
        <v>-16</v>
      </c>
      <c r="Q56" s="803"/>
      <c r="R56" s="803"/>
      <c r="S56" s="804"/>
      <c r="T56" s="805">
        <f>$AF$19</f>
        <v>1</v>
      </c>
      <c r="U56" s="806" t="s">
        <v>18</v>
      </c>
      <c r="V56" s="806">
        <f>$AH$19</f>
        <v>6</v>
      </c>
      <c r="W56" s="807">
        <f>$AI$19</f>
        <v>4</v>
      </c>
      <c r="X56" s="803"/>
      <c r="Y56" s="806" t="s">
        <v>18</v>
      </c>
      <c r="Z56" s="808">
        <f>$AK$19</f>
        <v>20</v>
      </c>
      <c r="AA56" s="803"/>
      <c r="AB56" s="799"/>
      <c r="AC56" s="1080">
        <v>8</v>
      </c>
      <c r="AD56" s="1081"/>
      <c r="AE56" s="799"/>
    </row>
    <row r="57" spans="9:28" ht="13.5" thickBot="1">
      <c r="I57"/>
      <c r="T57" s="780">
        <f>SUM(T49:T56)</f>
        <v>28</v>
      </c>
      <c r="U57" s="809" t="s">
        <v>18</v>
      </c>
      <c r="V57" s="783">
        <f>SUM(V49:V56)</f>
        <v>28</v>
      </c>
      <c r="W57" s="810">
        <f>SUM(W49:W56)</f>
        <v>99</v>
      </c>
      <c r="X57" s="811"/>
      <c r="Y57" s="809" t="s">
        <v>18</v>
      </c>
      <c r="Z57" s="812">
        <f>SUM(Z49:Z56)</f>
        <v>99</v>
      </c>
      <c r="AA57" s="811"/>
      <c r="AB57" s="782"/>
    </row>
  </sheetData>
  <sheetProtection password="C65E"/>
  <mergeCells count="22">
    <mergeCell ref="T48:V48"/>
    <mergeCell ref="W48:Y48"/>
    <mergeCell ref="AF4:AH4"/>
    <mergeCell ref="AI4:AK4"/>
    <mergeCell ref="AL4:AM4"/>
    <mergeCell ref="AC48:AE48"/>
    <mergeCell ref="AC49:AD49"/>
    <mergeCell ref="AC54:AD54"/>
    <mergeCell ref="AL5:AM5"/>
    <mergeCell ref="AL7:AM7"/>
    <mergeCell ref="AL9:AM9"/>
    <mergeCell ref="AL11:AM11"/>
    <mergeCell ref="AL13:AM13"/>
    <mergeCell ref="AL15:AM15"/>
    <mergeCell ref="AL17:AM17"/>
    <mergeCell ref="AL19:AM19"/>
    <mergeCell ref="AC55:AD55"/>
    <mergeCell ref="AC56:AD56"/>
    <mergeCell ref="AC50:AD50"/>
    <mergeCell ref="AC51:AD51"/>
    <mergeCell ref="AC52:AD52"/>
    <mergeCell ref="AC53:AD53"/>
  </mergeCells>
  <printOptions/>
  <pageMargins left="0.1968503937007874" right="0.1968503937007874" top="0.3937007874015748" bottom="0.3937007874015748" header="0.5118110236220472" footer="0.5118110236220472"/>
  <pageSetup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2">
      <selection activeCell="H28" sqref="H28"/>
    </sheetView>
  </sheetViews>
  <sheetFormatPr defaultColWidth="11.421875" defaultRowHeight="12.75"/>
  <cols>
    <col min="1" max="1" width="4.7109375" style="817" customWidth="1"/>
    <col min="2" max="4" width="1.8515625" style="817" customWidth="1"/>
    <col min="5" max="5" width="12.7109375" style="817" customWidth="1"/>
    <col min="6" max="6" width="1.7109375" style="817" customWidth="1"/>
    <col min="7" max="7" width="14.7109375" style="817" customWidth="1"/>
    <col min="8" max="8" width="2.00390625" style="817" customWidth="1"/>
    <col min="9" max="9" width="2.00390625" style="774" customWidth="1"/>
    <col min="10" max="10" width="2.00390625" style="817" customWidth="1"/>
    <col min="11" max="11" width="1.8515625" style="817" customWidth="1"/>
    <col min="12" max="12" width="2.00390625" style="817" customWidth="1"/>
    <col min="13" max="13" width="1.8515625" style="817" customWidth="1"/>
    <col min="14" max="24" width="2.00390625" style="817" customWidth="1"/>
    <col min="25" max="25" width="1.8515625" style="817" customWidth="1"/>
    <col min="26" max="26" width="3.00390625" style="817" customWidth="1"/>
    <col min="27" max="27" width="1.8515625" style="817" customWidth="1"/>
    <col min="28" max="28" width="2.7109375" style="817" customWidth="1"/>
    <col min="29" max="29" width="3.28125" style="817" customWidth="1"/>
    <col min="30" max="30" width="1.8515625" style="817" customWidth="1"/>
    <col min="31" max="31" width="3.28125" style="817" customWidth="1"/>
    <col min="32" max="32" width="1.8515625" style="817" customWidth="1"/>
    <col min="33" max="33" width="3.28125" style="817" customWidth="1"/>
    <col min="34" max="34" width="1.8515625" style="817" customWidth="1"/>
    <col min="35" max="36" width="10.7109375" style="817" customWidth="1"/>
    <col min="37" max="38" width="11.421875" style="817" customWidth="1"/>
    <col min="39" max="39" width="6.8515625" style="817" customWidth="1"/>
    <col min="40" max="41" width="10.7109375" style="817" customWidth="1"/>
    <col min="42" max="47" width="11.421875" style="817" customWidth="1"/>
    <col min="48" max="48" width="6.8515625" style="817" customWidth="1"/>
    <col min="49" max="56" width="11.421875" style="817" customWidth="1"/>
    <col min="57" max="57" width="6.8515625" style="817" customWidth="1"/>
    <col min="58" max="65" width="11.421875" style="817" customWidth="1"/>
    <col min="66" max="66" width="6.8515625" style="817" customWidth="1"/>
    <col min="67" max="74" width="11.421875" style="817" customWidth="1"/>
    <col min="75" max="75" width="6.8515625" style="817" customWidth="1"/>
    <col min="76" max="16384" width="11.421875" style="817" customWidth="1"/>
  </cols>
  <sheetData>
    <row r="1" spans="1:33" ht="15.75" customHeight="1">
      <c r="A1" s="454" t="s">
        <v>0</v>
      </c>
      <c r="B1" s="454"/>
      <c r="C1" s="454"/>
      <c r="D1" s="454"/>
      <c r="E1" s="454"/>
      <c r="F1" s="454"/>
      <c r="G1" s="261" t="s">
        <v>100</v>
      </c>
      <c r="H1" s="813"/>
      <c r="I1" s="814"/>
      <c r="J1" s="813"/>
      <c r="K1" s="813"/>
      <c r="L1" s="813"/>
      <c r="M1" s="813"/>
      <c r="N1" s="815"/>
      <c r="O1" s="815"/>
      <c r="P1" s="815"/>
      <c r="Q1" s="815"/>
      <c r="R1" s="815"/>
      <c r="S1" s="815"/>
      <c r="T1" s="815"/>
      <c r="U1" s="815"/>
      <c r="V1" s="815"/>
      <c r="W1" s="815"/>
      <c r="X1" s="815"/>
      <c r="Y1" s="816" t="s">
        <v>229</v>
      </c>
      <c r="Z1" s="815"/>
      <c r="AA1" s="815"/>
      <c r="AB1" s="815"/>
      <c r="AC1" s="815"/>
      <c r="AD1" s="815"/>
      <c r="AE1" s="815"/>
      <c r="AF1" s="815"/>
      <c r="AG1" s="815"/>
    </row>
    <row r="2" spans="1:34" ht="16.5" thickBot="1">
      <c r="A2" s="818"/>
      <c r="B2" s="819"/>
      <c r="C2" s="819"/>
      <c r="D2" s="819"/>
      <c r="E2" s="820"/>
      <c r="F2" s="819"/>
      <c r="G2" s="819"/>
      <c r="H2" s="819"/>
      <c r="I2" s="444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  <c r="W2" s="819"/>
      <c r="X2" s="819"/>
      <c r="Y2" s="819"/>
      <c r="Z2" s="819"/>
      <c r="AA2" s="819"/>
      <c r="AB2" s="819"/>
      <c r="AC2" s="819"/>
      <c r="AD2" s="819"/>
      <c r="AE2" s="819"/>
      <c r="AF2" s="819"/>
      <c r="AG2" s="819"/>
      <c r="AH2" s="819"/>
    </row>
    <row r="3" spans="1:34" ht="15.75">
      <c r="A3" s="821" t="s">
        <v>1</v>
      </c>
      <c r="B3" s="822" t="s">
        <v>2</v>
      </c>
      <c r="C3" s="463"/>
      <c r="D3" s="823"/>
      <c r="F3" s="824"/>
      <c r="G3" s="825" t="s">
        <v>98</v>
      </c>
      <c r="H3" s="468"/>
      <c r="I3" s="826">
        <v>1</v>
      </c>
      <c r="J3" s="467"/>
      <c r="K3" s="468"/>
      <c r="L3" s="826">
        <v>2</v>
      </c>
      <c r="M3" s="467"/>
      <c r="N3" s="468"/>
      <c r="O3" s="826">
        <v>3</v>
      </c>
      <c r="P3" s="467"/>
      <c r="Q3" s="465"/>
      <c r="R3" s="826">
        <v>4</v>
      </c>
      <c r="S3" s="826"/>
      <c r="T3" s="827"/>
      <c r="U3" s="826">
        <v>5</v>
      </c>
      <c r="V3" s="467"/>
      <c r="W3" s="465"/>
      <c r="X3" s="826">
        <v>6</v>
      </c>
      <c r="Y3" s="467"/>
      <c r="Z3" s="461"/>
      <c r="AA3" s="461" t="s">
        <v>15</v>
      </c>
      <c r="AB3" s="467"/>
      <c r="AC3" s="467"/>
      <c r="AD3" s="828" t="s">
        <v>16</v>
      </c>
      <c r="AE3" s="465"/>
      <c r="AF3" s="829"/>
      <c r="AG3" s="830" t="s">
        <v>17</v>
      </c>
      <c r="AH3" s="831"/>
    </row>
    <row r="4" spans="1:34" ht="15.75">
      <c r="A4" s="832">
        <v>1</v>
      </c>
      <c r="B4" s="833" t="s">
        <v>230</v>
      </c>
      <c r="C4" s="834"/>
      <c r="D4" s="834"/>
      <c r="E4" s="835"/>
      <c r="F4" s="836"/>
      <c r="G4" s="837" t="s">
        <v>122</v>
      </c>
      <c r="H4" s="838"/>
      <c r="I4" s="839"/>
      <c r="J4" s="840"/>
      <c r="K4" s="841">
        <f>+H25</f>
        <v>1</v>
      </c>
      <c r="L4" s="842" t="s">
        <v>18</v>
      </c>
      <c r="M4" s="843">
        <f>+J25</f>
        <v>3</v>
      </c>
      <c r="N4" s="841">
        <f>+AF19</f>
        <v>3</v>
      </c>
      <c r="O4" s="842" t="s">
        <v>18</v>
      </c>
      <c r="P4" s="843">
        <f>+AH19</f>
        <v>0</v>
      </c>
      <c r="Q4" s="841">
        <f>+H19</f>
        <v>3</v>
      </c>
      <c r="R4" s="842" t="s">
        <v>18</v>
      </c>
      <c r="S4" s="844">
        <f>+J19</f>
        <v>0</v>
      </c>
      <c r="T4" s="841">
        <f>+AF15</f>
        <v>0</v>
      </c>
      <c r="U4" s="842" t="s">
        <v>18</v>
      </c>
      <c r="V4" s="844">
        <f>+AH15</f>
        <v>0</v>
      </c>
      <c r="W4" s="841">
        <f>+H13</f>
        <v>3</v>
      </c>
      <c r="X4" s="842" t="s">
        <v>18</v>
      </c>
      <c r="Y4" s="844">
        <f>+J13</f>
        <v>0</v>
      </c>
      <c r="Z4" s="845">
        <f aca="true" t="shared" si="0" ref="Z4:Z9">IF(H4&gt;2,1)+IF(K4&gt;2,1)+IF(N4&gt;2,1)+IF(Q4&gt;2,1)+IF(T4&gt;2,1)+IF(W4&gt;2,1)</f>
        <v>3</v>
      </c>
      <c r="AA4" s="842" t="s">
        <v>18</v>
      </c>
      <c r="AB4" s="843">
        <f aca="true" t="shared" si="1" ref="AB4:AB9">IF(J4&gt;2,1)+IF(M4&gt;2,1)+IF(P4&gt;2,1)+IF(S4&gt;2,1)+IF(V4&gt;2,1)+IF(Y4&gt;2,1)</f>
        <v>1</v>
      </c>
      <c r="AC4" s="844">
        <f>SUM(H4,K4,N4,Q4,T4,W4)</f>
        <v>10</v>
      </c>
      <c r="AD4" s="842" t="s">
        <v>18</v>
      </c>
      <c r="AE4" s="844">
        <f>SUM(J4,M4,P4,S4,V4,Y4)</f>
        <v>3</v>
      </c>
      <c r="AF4" s="1085"/>
      <c r="AG4" s="1086"/>
      <c r="AH4" s="1087"/>
    </row>
    <row r="5" spans="1:34" ht="15.75">
      <c r="A5" s="832">
        <v>2</v>
      </c>
      <c r="B5" s="833" t="s">
        <v>231</v>
      </c>
      <c r="C5" s="834"/>
      <c r="D5" s="834"/>
      <c r="E5" s="846"/>
      <c r="F5" s="836"/>
      <c r="G5" s="837" t="s">
        <v>177</v>
      </c>
      <c r="H5" s="847">
        <f>+M4</f>
        <v>3</v>
      </c>
      <c r="I5" s="842" t="s">
        <v>18</v>
      </c>
      <c r="J5" s="848">
        <f>+K4</f>
        <v>1</v>
      </c>
      <c r="K5" s="849"/>
      <c r="L5" s="850"/>
      <c r="M5" s="851"/>
      <c r="N5" s="841">
        <f>+H20</f>
        <v>3</v>
      </c>
      <c r="O5" s="842" t="s">
        <v>18</v>
      </c>
      <c r="P5" s="843">
        <f>+J20</f>
        <v>0</v>
      </c>
      <c r="Q5" s="841">
        <f>+AF14</f>
        <v>3</v>
      </c>
      <c r="R5" s="842" t="s">
        <v>18</v>
      </c>
      <c r="S5" s="844">
        <f>+AH14</f>
        <v>2</v>
      </c>
      <c r="T5" s="841">
        <f>+H14</f>
        <v>0</v>
      </c>
      <c r="U5" s="842" t="s">
        <v>18</v>
      </c>
      <c r="V5" s="844">
        <f>+J14</f>
        <v>0</v>
      </c>
      <c r="W5" s="841">
        <f>+AF18</f>
        <v>3</v>
      </c>
      <c r="X5" s="842" t="s">
        <v>18</v>
      </c>
      <c r="Y5" s="844">
        <f>+AH18</f>
        <v>0</v>
      </c>
      <c r="Z5" s="845">
        <f t="shared" si="0"/>
        <v>4</v>
      </c>
      <c r="AA5" s="842" t="s">
        <v>18</v>
      </c>
      <c r="AB5" s="843">
        <f t="shared" si="1"/>
        <v>0</v>
      </c>
      <c r="AC5" s="844">
        <f>SUM(H14,J25,AF18,H20,AF14)</f>
        <v>12</v>
      </c>
      <c r="AD5" s="842" t="s">
        <v>18</v>
      </c>
      <c r="AE5" s="844">
        <f>SUM(J14,H25,AH18,J20,AH14)</f>
        <v>3</v>
      </c>
      <c r="AF5" s="1085"/>
      <c r="AG5" s="1086"/>
      <c r="AH5" s="1087"/>
    </row>
    <row r="6" spans="1:34" ht="15.75">
      <c r="A6" s="832">
        <v>3</v>
      </c>
      <c r="B6" s="833" t="s">
        <v>232</v>
      </c>
      <c r="C6" s="834"/>
      <c r="D6" s="834"/>
      <c r="E6" s="846"/>
      <c r="F6" s="836"/>
      <c r="G6" s="837" t="s">
        <v>233</v>
      </c>
      <c r="H6" s="847">
        <f>+P4</f>
        <v>0</v>
      </c>
      <c r="I6" s="842" t="s">
        <v>18</v>
      </c>
      <c r="J6" s="848">
        <f>+N4</f>
        <v>3</v>
      </c>
      <c r="K6" s="847">
        <f>+P5</f>
        <v>0</v>
      </c>
      <c r="L6" s="834" t="s">
        <v>18</v>
      </c>
      <c r="M6" s="848">
        <f>+N5</f>
        <v>3</v>
      </c>
      <c r="N6" s="849"/>
      <c r="O6" s="839"/>
      <c r="P6" s="852"/>
      <c r="Q6" s="841">
        <f>+H15</f>
        <v>3</v>
      </c>
      <c r="R6" s="842" t="s">
        <v>18</v>
      </c>
      <c r="S6" s="844">
        <f>+J15</f>
        <v>1</v>
      </c>
      <c r="T6" s="841">
        <f>+H24</f>
        <v>0</v>
      </c>
      <c r="U6" s="842" t="s">
        <v>18</v>
      </c>
      <c r="V6" s="843">
        <f>+J24</f>
        <v>0</v>
      </c>
      <c r="W6" s="841">
        <f>+AF13</f>
        <v>3</v>
      </c>
      <c r="X6" s="842" t="s">
        <v>18</v>
      </c>
      <c r="Y6" s="844">
        <f>+AH13</f>
        <v>0</v>
      </c>
      <c r="Z6" s="845">
        <f t="shared" si="0"/>
        <v>2</v>
      </c>
      <c r="AA6" s="842" t="s">
        <v>18</v>
      </c>
      <c r="AB6" s="843">
        <f t="shared" si="1"/>
        <v>2</v>
      </c>
      <c r="AC6" s="844">
        <f>SUM(H15,H24,AH19,J20,AF13)</f>
        <v>6</v>
      </c>
      <c r="AD6" s="842" t="s">
        <v>18</v>
      </c>
      <c r="AE6" s="844">
        <f>SUM(J15,J24,AF19,H20,AH13)</f>
        <v>7</v>
      </c>
      <c r="AF6" s="1085"/>
      <c r="AG6" s="1086"/>
      <c r="AH6" s="1087"/>
    </row>
    <row r="7" spans="1:34" ht="15.75">
      <c r="A7" s="832">
        <v>4</v>
      </c>
      <c r="B7" s="833" t="s">
        <v>234</v>
      </c>
      <c r="C7" s="834"/>
      <c r="D7" s="834"/>
      <c r="E7" s="846"/>
      <c r="F7" s="836"/>
      <c r="G7" s="837" t="s">
        <v>235</v>
      </c>
      <c r="H7" s="847">
        <f>+S4</f>
        <v>0</v>
      </c>
      <c r="I7" s="842" t="s">
        <v>18</v>
      </c>
      <c r="J7" s="848">
        <f>+Q4</f>
        <v>3</v>
      </c>
      <c r="K7" s="847">
        <f>+S5</f>
        <v>2</v>
      </c>
      <c r="L7" s="834" t="s">
        <v>18</v>
      </c>
      <c r="M7" s="848">
        <f>+Q5</f>
        <v>3</v>
      </c>
      <c r="N7" s="847">
        <f>+S6</f>
        <v>1</v>
      </c>
      <c r="O7" s="842" t="s">
        <v>18</v>
      </c>
      <c r="P7" s="843">
        <f>+Q6</f>
        <v>3</v>
      </c>
      <c r="Q7" s="853"/>
      <c r="R7" s="839"/>
      <c r="S7" s="840"/>
      <c r="T7" s="841">
        <f>+AF20</f>
        <v>0</v>
      </c>
      <c r="U7" s="854" t="s">
        <v>18</v>
      </c>
      <c r="V7" s="844">
        <f>+AH20</f>
        <v>0</v>
      </c>
      <c r="W7" s="841">
        <f>+H23</f>
        <v>3</v>
      </c>
      <c r="X7" s="842" t="s">
        <v>18</v>
      </c>
      <c r="Y7" s="844">
        <f>+J23</f>
        <v>0</v>
      </c>
      <c r="Z7" s="845">
        <f t="shared" si="0"/>
        <v>1</v>
      </c>
      <c r="AA7" s="842" t="s">
        <v>18</v>
      </c>
      <c r="AB7" s="843">
        <f t="shared" si="1"/>
        <v>3</v>
      </c>
      <c r="AC7" s="844">
        <f>SUM(J15,H23,AF20,J19,AH14)</f>
        <v>6</v>
      </c>
      <c r="AD7" s="842" t="s">
        <v>18</v>
      </c>
      <c r="AE7" s="844">
        <f>SUM(H15,J23,AH20,H19,AF14)</f>
        <v>9</v>
      </c>
      <c r="AF7" s="1085"/>
      <c r="AG7" s="1086"/>
      <c r="AH7" s="1087"/>
    </row>
    <row r="8" spans="1:34" ht="15.75">
      <c r="A8" s="855">
        <v>5</v>
      </c>
      <c r="B8" s="856"/>
      <c r="C8" s="819"/>
      <c r="D8" s="444"/>
      <c r="E8" s="846"/>
      <c r="F8" s="857"/>
      <c r="G8" s="858"/>
      <c r="H8" s="819">
        <f>+V4</f>
        <v>0</v>
      </c>
      <c r="I8" s="842" t="s">
        <v>18</v>
      </c>
      <c r="J8" s="859">
        <f>+T4</f>
        <v>0</v>
      </c>
      <c r="K8" s="819">
        <f>+V5</f>
        <v>0</v>
      </c>
      <c r="L8" s="834" t="s">
        <v>18</v>
      </c>
      <c r="M8" s="859">
        <f>+T5</f>
        <v>0</v>
      </c>
      <c r="N8" s="819">
        <f>+V6</f>
        <v>0</v>
      </c>
      <c r="O8" s="842" t="s">
        <v>18</v>
      </c>
      <c r="P8" s="859">
        <f>+T6</f>
        <v>0</v>
      </c>
      <c r="Q8" s="819">
        <f>+V7</f>
        <v>0</v>
      </c>
      <c r="R8" s="860" t="s">
        <v>18</v>
      </c>
      <c r="S8" s="819">
        <f>+T7</f>
        <v>0</v>
      </c>
      <c r="T8" s="861"/>
      <c r="U8" s="862"/>
      <c r="V8" s="862"/>
      <c r="W8" s="841">
        <f>+H18</f>
        <v>0</v>
      </c>
      <c r="X8" s="842" t="s">
        <v>18</v>
      </c>
      <c r="Y8" s="863">
        <f>+J18</f>
        <v>0</v>
      </c>
      <c r="Z8" s="845">
        <f t="shared" si="0"/>
        <v>0</v>
      </c>
      <c r="AA8" s="842" t="s">
        <v>18</v>
      </c>
      <c r="AB8" s="843">
        <f t="shared" si="1"/>
        <v>0</v>
      </c>
      <c r="AC8" s="844">
        <f>SUM(J14,J24,AH20,H18,AH15)</f>
        <v>0</v>
      </c>
      <c r="AD8" s="842" t="s">
        <v>18</v>
      </c>
      <c r="AE8" s="843">
        <f>SUM(H14,H24,AF20,J18,AF15)</f>
        <v>0</v>
      </c>
      <c r="AF8" s="1085"/>
      <c r="AG8" s="1086"/>
      <c r="AH8" s="1087"/>
    </row>
    <row r="9" spans="1:34" ht="15.75" customHeight="1" thickBot="1">
      <c r="A9" s="864">
        <v>6</v>
      </c>
      <c r="B9" s="865" t="s">
        <v>237</v>
      </c>
      <c r="C9" s="866"/>
      <c r="D9" s="866"/>
      <c r="E9" s="867"/>
      <c r="F9" s="868"/>
      <c r="G9" s="869" t="s">
        <v>236</v>
      </c>
      <c r="H9" s="870">
        <f>+Y4</f>
        <v>0</v>
      </c>
      <c r="I9" s="871" t="s">
        <v>18</v>
      </c>
      <c r="J9" s="872">
        <f>+W4</f>
        <v>3</v>
      </c>
      <c r="K9" s="870">
        <f>+Y5</f>
        <v>0</v>
      </c>
      <c r="L9" s="866" t="s">
        <v>18</v>
      </c>
      <c r="M9" s="872">
        <f>+W5</f>
        <v>3</v>
      </c>
      <c r="N9" s="870">
        <f>+Y6</f>
        <v>0</v>
      </c>
      <c r="O9" s="871" t="s">
        <v>18</v>
      </c>
      <c r="P9" s="873">
        <f>+W6</f>
        <v>3</v>
      </c>
      <c r="Q9" s="874">
        <f>+Y7</f>
        <v>0</v>
      </c>
      <c r="R9" s="871" t="s">
        <v>18</v>
      </c>
      <c r="S9" s="875">
        <f>+W7</f>
        <v>3</v>
      </c>
      <c r="T9" s="874">
        <f>+Y8</f>
        <v>0</v>
      </c>
      <c r="U9" s="871" t="s">
        <v>18</v>
      </c>
      <c r="V9" s="873">
        <f>+W8</f>
        <v>0</v>
      </c>
      <c r="W9" s="876"/>
      <c r="X9" s="877"/>
      <c r="Y9" s="878"/>
      <c r="Z9" s="879">
        <f t="shared" si="0"/>
        <v>0</v>
      </c>
      <c r="AA9" s="871" t="s">
        <v>18</v>
      </c>
      <c r="AB9" s="873">
        <f t="shared" si="1"/>
        <v>4</v>
      </c>
      <c r="AC9" s="875">
        <f>SUM(J13,J23,AH18,J18,AH13)</f>
        <v>0</v>
      </c>
      <c r="AD9" s="871" t="s">
        <v>18</v>
      </c>
      <c r="AE9" s="875">
        <f>SUM(H13,H23,AF18,H18,AF13)</f>
        <v>12</v>
      </c>
      <c r="AF9" s="1088"/>
      <c r="AG9" s="1089"/>
      <c r="AH9" s="1090"/>
    </row>
    <row r="10" spans="1:34" ht="26.25" customHeight="1" thickBot="1">
      <c r="A10" s="707"/>
      <c r="I10" s="817"/>
      <c r="K10" s="707"/>
      <c r="L10" s="707"/>
      <c r="Z10" s="880">
        <f>SUM(Z4:Z9)</f>
        <v>10</v>
      </c>
      <c r="AA10" s="880"/>
      <c r="AB10" s="880">
        <f>SUM(AB4:AB9)</f>
        <v>10</v>
      </c>
      <c r="AC10" s="880">
        <f>SUM(AC4:AC9)</f>
        <v>34</v>
      </c>
      <c r="AD10" s="880"/>
      <c r="AE10" s="880">
        <f>SUM(AE4:AE9)</f>
        <v>34</v>
      </c>
      <c r="AH10" s="881"/>
    </row>
    <row r="11" spans="1:34" ht="15.75" customHeight="1" thickBot="1">
      <c r="A11" s="772"/>
      <c r="B11" s="882"/>
      <c r="C11" s="883"/>
      <c r="D11" s="883"/>
      <c r="E11" s="884" t="s">
        <v>2</v>
      </c>
      <c r="F11" s="884"/>
      <c r="G11" s="884" t="s">
        <v>2</v>
      </c>
      <c r="H11" s="885" t="s">
        <v>180</v>
      </c>
      <c r="I11" s="885"/>
      <c r="J11" s="886"/>
      <c r="K11" s="563"/>
      <c r="L11" s="887"/>
      <c r="M11" s="888"/>
      <c r="N11" s="885"/>
      <c r="O11" s="889"/>
      <c r="P11" s="885"/>
      <c r="Q11" s="885"/>
      <c r="R11" s="885" t="s">
        <v>2</v>
      </c>
      <c r="S11" s="885"/>
      <c r="T11" s="885"/>
      <c r="U11" s="885"/>
      <c r="V11" s="885"/>
      <c r="W11" s="885"/>
      <c r="X11" s="885"/>
      <c r="Y11" s="885"/>
      <c r="Z11" s="885"/>
      <c r="AA11" s="885" t="s">
        <v>2</v>
      </c>
      <c r="AB11" s="885"/>
      <c r="AC11" s="885"/>
      <c r="AD11" s="885"/>
      <c r="AE11" s="885"/>
      <c r="AF11" s="885" t="s">
        <v>180</v>
      </c>
      <c r="AG11" s="885"/>
      <c r="AH11" s="886"/>
    </row>
    <row r="12" spans="1:34" ht="16.5" customHeight="1">
      <c r="A12" s="774"/>
      <c r="B12" s="890" t="s">
        <v>19</v>
      </c>
      <c r="C12" s="707"/>
      <c r="D12" s="707"/>
      <c r="E12" s="707"/>
      <c r="F12" s="707"/>
      <c r="G12" s="707"/>
      <c r="H12" s="707"/>
      <c r="I12" s="707"/>
      <c r="J12" s="891"/>
      <c r="K12" s="774"/>
      <c r="L12" s="881"/>
      <c r="M12" s="890" t="s">
        <v>88</v>
      </c>
      <c r="N12" s="707"/>
      <c r="O12" s="707"/>
      <c r="P12" s="707"/>
      <c r="Q12" s="707"/>
      <c r="R12" s="707"/>
      <c r="S12" s="707"/>
      <c r="T12" s="707"/>
      <c r="U12" s="707"/>
      <c r="V12" s="707"/>
      <c r="W12" s="707"/>
      <c r="X12" s="707"/>
      <c r="Y12" s="707"/>
      <c r="Z12" s="707"/>
      <c r="AA12" s="707"/>
      <c r="AB12" s="707"/>
      <c r="AC12" s="707"/>
      <c r="AD12" s="707"/>
      <c r="AE12" s="707"/>
      <c r="AF12" s="707"/>
      <c r="AG12" s="707"/>
      <c r="AH12" s="891"/>
    </row>
    <row r="13" spans="1:79" s="819" customFormat="1" ht="15.75">
      <c r="A13" s="772"/>
      <c r="B13" s="892">
        <v>1</v>
      </c>
      <c r="C13" s="893" t="s">
        <v>21</v>
      </c>
      <c r="D13" s="894">
        <v>6</v>
      </c>
      <c r="E13" s="895" t="str">
        <f>+B4</f>
        <v>Rössle, Svenja</v>
      </c>
      <c r="F13" s="896" t="s">
        <v>21</v>
      </c>
      <c r="G13" s="897" t="str">
        <f>+B9</f>
        <v>Zürn, Lisa</v>
      </c>
      <c r="H13" s="898">
        <v>3</v>
      </c>
      <c r="I13" s="694" t="s">
        <v>18</v>
      </c>
      <c r="J13" s="899">
        <v>0</v>
      </c>
      <c r="K13" s="900"/>
      <c r="L13" s="901"/>
      <c r="M13" s="902">
        <v>3</v>
      </c>
      <c r="N13" s="903" t="s">
        <v>21</v>
      </c>
      <c r="O13" s="904">
        <v>6</v>
      </c>
      <c r="P13" s="895" t="str">
        <f>+B6</f>
        <v>Plich, Nicole</v>
      </c>
      <c r="Q13" s="900"/>
      <c r="R13" s="905"/>
      <c r="S13" s="905"/>
      <c r="T13" s="905"/>
      <c r="U13" s="905"/>
      <c r="V13" s="905"/>
      <c r="W13" s="906" t="s">
        <v>21</v>
      </c>
      <c r="X13" s="907" t="str">
        <f>+B9</f>
        <v>Zürn, Lisa</v>
      </c>
      <c r="Y13" s="900"/>
      <c r="Z13" s="908"/>
      <c r="AA13" s="895"/>
      <c r="AB13" s="895"/>
      <c r="AC13" s="895"/>
      <c r="AD13" s="895"/>
      <c r="AE13" s="895"/>
      <c r="AF13" s="909">
        <v>3</v>
      </c>
      <c r="AG13" s="910" t="s">
        <v>18</v>
      </c>
      <c r="AH13" s="899">
        <v>0</v>
      </c>
      <c r="AI13" s="817"/>
      <c r="AJ13" s="817"/>
      <c r="AK13" s="817"/>
      <c r="AL13" s="817"/>
      <c r="AM13" s="817"/>
      <c r="AN13" s="817"/>
      <c r="AO13" s="817"/>
      <c r="AP13" s="817"/>
      <c r="AQ13" s="817"/>
      <c r="AR13" s="817"/>
      <c r="AS13" s="817"/>
      <c r="AT13" s="817"/>
      <c r="AU13" s="817"/>
      <c r="AV13" s="817"/>
      <c r="AW13" s="817"/>
      <c r="AX13" s="817"/>
      <c r="AY13" s="817"/>
      <c r="AZ13" s="817"/>
      <c r="BA13" s="817"/>
      <c r="BB13" s="817"/>
      <c r="BC13" s="817"/>
      <c r="BD13" s="817"/>
      <c r="BE13" s="817"/>
      <c r="BF13" s="817"/>
      <c r="BG13" s="817"/>
      <c r="BH13" s="817"/>
      <c r="BI13" s="817"/>
      <c r="BJ13" s="817"/>
      <c r="BK13" s="817"/>
      <c r="BL13" s="817"/>
      <c r="BM13" s="817"/>
      <c r="BN13" s="817"/>
      <c r="BO13" s="817"/>
      <c r="BP13" s="817"/>
      <c r="BQ13" s="817"/>
      <c r="BR13" s="817"/>
      <c r="BS13" s="817"/>
      <c r="BT13" s="817"/>
      <c r="BU13" s="817"/>
      <c r="BV13" s="817"/>
      <c r="BW13" s="817"/>
      <c r="BX13" s="817"/>
      <c r="BY13" s="817"/>
      <c r="BZ13" s="817"/>
      <c r="CA13" s="817"/>
    </row>
    <row r="14" spans="1:79" s="819" customFormat="1" ht="15.75">
      <c r="A14" s="911"/>
      <c r="B14" s="912">
        <v>2</v>
      </c>
      <c r="C14" s="913" t="s">
        <v>21</v>
      </c>
      <c r="D14" s="914">
        <v>5</v>
      </c>
      <c r="E14" s="847" t="str">
        <f>+B5</f>
        <v>Calap, Kübra</v>
      </c>
      <c r="F14" s="915" t="s">
        <v>21</v>
      </c>
      <c r="G14" s="848">
        <f>+B8</f>
        <v>0</v>
      </c>
      <c r="H14" s="898"/>
      <c r="I14" s="694" t="s">
        <v>18</v>
      </c>
      <c r="J14" s="899"/>
      <c r="K14" s="774"/>
      <c r="L14" s="881"/>
      <c r="M14" s="916">
        <v>2</v>
      </c>
      <c r="N14" s="917" t="s">
        <v>21</v>
      </c>
      <c r="O14" s="918">
        <v>4</v>
      </c>
      <c r="P14" s="847" t="str">
        <f>+B5</f>
        <v>Calap, Kübra</v>
      </c>
      <c r="Q14" s="692"/>
      <c r="R14" s="693"/>
      <c r="S14" s="693"/>
      <c r="T14" s="693"/>
      <c r="U14" s="693"/>
      <c r="V14" s="693"/>
      <c r="W14" s="919" t="s">
        <v>21</v>
      </c>
      <c r="X14" s="920" t="str">
        <f>+B7</f>
        <v>Richter, Katrin</v>
      </c>
      <c r="Y14" s="692"/>
      <c r="Z14" s="921"/>
      <c r="AA14" s="847"/>
      <c r="AB14" s="847"/>
      <c r="AC14" s="847"/>
      <c r="AD14" s="847"/>
      <c r="AE14" s="847"/>
      <c r="AF14" s="922">
        <v>3</v>
      </c>
      <c r="AG14" s="923" t="s">
        <v>18</v>
      </c>
      <c r="AH14" s="924">
        <v>2</v>
      </c>
      <c r="AI14" s="817"/>
      <c r="AJ14" s="817"/>
      <c r="AK14" s="817"/>
      <c r="AL14" s="817"/>
      <c r="AM14" s="817"/>
      <c r="AN14" s="817"/>
      <c r="AO14" s="817"/>
      <c r="AP14" s="817"/>
      <c r="AQ14" s="817"/>
      <c r="AR14" s="817"/>
      <c r="AS14" s="817"/>
      <c r="AT14" s="817"/>
      <c r="AU14" s="817"/>
      <c r="AV14" s="817"/>
      <c r="AW14" s="817"/>
      <c r="AX14" s="817"/>
      <c r="AY14" s="817"/>
      <c r="AZ14" s="817"/>
      <c r="BA14" s="817"/>
      <c r="BB14" s="817"/>
      <c r="BC14" s="817"/>
      <c r="BD14" s="817"/>
      <c r="BE14" s="817"/>
      <c r="BF14" s="817"/>
      <c r="BG14" s="817"/>
      <c r="BH14" s="817"/>
      <c r="BI14" s="817"/>
      <c r="BJ14" s="817"/>
      <c r="BK14" s="817"/>
      <c r="BL14" s="817"/>
      <c r="BM14" s="817"/>
      <c r="BN14" s="817"/>
      <c r="BO14" s="817"/>
      <c r="BP14" s="817"/>
      <c r="BQ14" s="817"/>
      <c r="BR14" s="817"/>
      <c r="BS14" s="817"/>
      <c r="BT14" s="817"/>
      <c r="BU14" s="817"/>
      <c r="BV14" s="817"/>
      <c r="BW14" s="817"/>
      <c r="BX14" s="817"/>
      <c r="BY14" s="817"/>
      <c r="BZ14" s="817"/>
      <c r="CA14" s="817"/>
    </row>
    <row r="15" spans="1:79" s="819" customFormat="1" ht="16.5" thickBot="1">
      <c r="A15" s="772"/>
      <c r="B15" s="925">
        <v>3</v>
      </c>
      <c r="C15" s="926" t="s">
        <v>21</v>
      </c>
      <c r="D15" s="927">
        <v>4</v>
      </c>
      <c r="E15" s="928" t="str">
        <f>+B6</f>
        <v>Plich, Nicole</v>
      </c>
      <c r="F15" s="929" t="s">
        <v>21</v>
      </c>
      <c r="G15" s="930" t="str">
        <f>+B7</f>
        <v>Richter, Katrin</v>
      </c>
      <c r="H15" s="931">
        <v>3</v>
      </c>
      <c r="I15" s="668" t="s">
        <v>18</v>
      </c>
      <c r="J15" s="932">
        <v>1</v>
      </c>
      <c r="K15" s="774"/>
      <c r="L15" s="933"/>
      <c r="M15" s="934">
        <v>1</v>
      </c>
      <c r="N15" s="935" t="s">
        <v>21</v>
      </c>
      <c r="O15" s="936">
        <v>5</v>
      </c>
      <c r="P15" s="937" t="str">
        <f>+B4</f>
        <v>Rössle, Svenja</v>
      </c>
      <c r="Q15" s="937"/>
      <c r="R15" s="937"/>
      <c r="S15" s="937"/>
      <c r="T15" s="937"/>
      <c r="U15" s="937"/>
      <c r="V15" s="937"/>
      <c r="W15" s="938" t="s">
        <v>21</v>
      </c>
      <c r="X15" s="937">
        <f>+B8</f>
        <v>0</v>
      </c>
      <c r="Y15" s="937"/>
      <c r="Z15" s="937"/>
      <c r="AA15" s="937"/>
      <c r="AB15" s="937"/>
      <c r="AC15" s="937"/>
      <c r="AD15" s="937"/>
      <c r="AE15" s="939"/>
      <c r="AF15" s="931"/>
      <c r="AG15" s="668" t="s">
        <v>18</v>
      </c>
      <c r="AH15" s="932"/>
      <c r="AI15" s="817"/>
      <c r="AJ15" s="817"/>
      <c r="AK15" s="817"/>
      <c r="AL15" s="817"/>
      <c r="AM15" s="817"/>
      <c r="AN15" s="817"/>
      <c r="AO15" s="817"/>
      <c r="AP15" s="817"/>
      <c r="AQ15" s="817"/>
      <c r="AR15" s="817"/>
      <c r="AS15" s="817"/>
      <c r="AT15" s="817"/>
      <c r="AU15" s="817"/>
      <c r="AV15" s="817"/>
      <c r="AW15" s="817"/>
      <c r="AX15" s="817"/>
      <c r="AY15" s="817"/>
      <c r="AZ15" s="817"/>
      <c r="BA15" s="817"/>
      <c r="BB15" s="817"/>
      <c r="BC15" s="817"/>
      <c r="BD15" s="817"/>
      <c r="BE15" s="817"/>
      <c r="BF15" s="817"/>
      <c r="BG15" s="817"/>
      <c r="BH15" s="817"/>
      <c r="BI15" s="817"/>
      <c r="BJ15" s="817"/>
      <c r="BK15" s="817"/>
      <c r="BL15" s="817"/>
      <c r="BM15" s="817"/>
      <c r="BN15" s="817"/>
      <c r="BO15" s="817"/>
      <c r="BP15" s="817"/>
      <c r="BQ15" s="817"/>
      <c r="BR15" s="817"/>
      <c r="BS15" s="817"/>
      <c r="BT15" s="817"/>
      <c r="BU15" s="817"/>
      <c r="BV15" s="817"/>
      <c r="BW15" s="817"/>
      <c r="BX15" s="817"/>
      <c r="BY15" s="817"/>
      <c r="BZ15" s="817"/>
      <c r="CA15" s="817"/>
    </row>
    <row r="16" spans="1:79" s="819" customFormat="1" ht="16.5" thickBot="1">
      <c r="A16" s="444"/>
      <c r="AI16" s="817"/>
      <c r="AJ16" s="817"/>
      <c r="AK16" s="817"/>
      <c r="AL16" s="817"/>
      <c r="AM16" s="817"/>
      <c r="AN16" s="817"/>
      <c r="AO16" s="817"/>
      <c r="AP16" s="817"/>
      <c r="AQ16" s="817"/>
      <c r="AR16" s="817"/>
      <c r="AS16" s="817"/>
      <c r="AT16" s="817"/>
      <c r="AU16" s="817"/>
      <c r="AV16" s="817"/>
      <c r="AW16" s="817"/>
      <c r="AX16" s="817"/>
      <c r="AY16" s="817"/>
      <c r="AZ16" s="817"/>
      <c r="BA16" s="817"/>
      <c r="BB16" s="817"/>
      <c r="BC16" s="817"/>
      <c r="BD16" s="817"/>
      <c r="BE16" s="817"/>
      <c r="BF16" s="817"/>
      <c r="BG16" s="817"/>
      <c r="BH16" s="817"/>
      <c r="BI16" s="817"/>
      <c r="BJ16" s="817"/>
      <c r="BK16" s="817"/>
      <c r="BL16" s="817"/>
      <c r="BM16" s="817"/>
      <c r="BN16" s="817"/>
      <c r="BO16" s="817"/>
      <c r="BP16" s="817"/>
      <c r="BQ16" s="817"/>
      <c r="BR16" s="817"/>
      <c r="BS16" s="817"/>
      <c r="BT16" s="817"/>
      <c r="BU16" s="817"/>
      <c r="BV16" s="817"/>
      <c r="BW16" s="817"/>
      <c r="BX16" s="817"/>
      <c r="BY16" s="817"/>
      <c r="BZ16" s="817"/>
      <c r="CA16" s="817"/>
    </row>
    <row r="17" spans="1:79" s="946" customFormat="1" ht="16.5" customHeight="1">
      <c r="A17" s="444"/>
      <c r="B17" s="890" t="s">
        <v>89</v>
      </c>
      <c r="C17" s="940"/>
      <c r="D17" s="940"/>
      <c r="E17" s="940"/>
      <c r="F17" s="940"/>
      <c r="G17" s="940"/>
      <c r="H17" s="940"/>
      <c r="I17" s="940"/>
      <c r="J17" s="941"/>
      <c r="K17" s="942"/>
      <c r="L17" s="942"/>
      <c r="M17" s="943" t="s">
        <v>90</v>
      </c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5"/>
      <c r="AI17" s="817"/>
      <c r="AJ17" s="817"/>
      <c r="AK17" s="817"/>
      <c r="AL17" s="817"/>
      <c r="AM17" s="817"/>
      <c r="AN17" s="817"/>
      <c r="AO17" s="817"/>
      <c r="AP17" s="817"/>
      <c r="AQ17" s="817"/>
      <c r="AR17" s="817"/>
      <c r="AS17" s="817"/>
      <c r="AT17" s="817"/>
      <c r="AU17" s="817"/>
      <c r="AV17" s="817"/>
      <c r="AW17" s="817"/>
      <c r="AX17" s="817"/>
      <c r="AY17" s="817"/>
      <c r="AZ17" s="817"/>
      <c r="BA17" s="817"/>
      <c r="BB17" s="817"/>
      <c r="BC17" s="817"/>
      <c r="BD17" s="817"/>
      <c r="BE17" s="817"/>
      <c r="BF17" s="817"/>
      <c r="BG17" s="817"/>
      <c r="BH17" s="817"/>
      <c r="BI17" s="817"/>
      <c r="BJ17" s="817"/>
      <c r="BK17" s="817"/>
      <c r="BL17" s="817"/>
      <c r="BM17" s="817"/>
      <c r="BN17" s="817"/>
      <c r="BO17" s="817"/>
      <c r="BP17" s="817"/>
      <c r="BQ17" s="817"/>
      <c r="BR17" s="817"/>
      <c r="BS17" s="817"/>
      <c r="BT17" s="817"/>
      <c r="BU17" s="817"/>
      <c r="BV17" s="817"/>
      <c r="BW17" s="817"/>
      <c r="BX17" s="817"/>
      <c r="BY17" s="817"/>
      <c r="BZ17" s="817"/>
      <c r="CA17" s="817"/>
    </row>
    <row r="18" spans="1:34" ht="15.75">
      <c r="A18" s="444"/>
      <c r="B18" s="892">
        <v>5</v>
      </c>
      <c r="C18" s="893" t="s">
        <v>21</v>
      </c>
      <c r="D18" s="894">
        <v>6</v>
      </c>
      <c r="E18" s="895">
        <f>+B8</f>
        <v>0</v>
      </c>
      <c r="F18" s="906" t="s">
        <v>21</v>
      </c>
      <c r="G18" s="895" t="str">
        <f>+B9</f>
        <v>Zürn, Lisa</v>
      </c>
      <c r="H18" s="909"/>
      <c r="I18" s="694" t="s">
        <v>18</v>
      </c>
      <c r="J18" s="947"/>
      <c r="K18" s="774"/>
      <c r="L18" s="774"/>
      <c r="M18" s="948">
        <v>2</v>
      </c>
      <c r="N18" s="949" t="s">
        <v>21</v>
      </c>
      <c r="O18" s="950">
        <v>6</v>
      </c>
      <c r="P18" s="951" t="str">
        <f>+B5</f>
        <v>Calap, Kübra</v>
      </c>
      <c r="Q18" s="774"/>
      <c r="R18" s="772"/>
      <c r="S18" s="772"/>
      <c r="T18" s="772"/>
      <c r="U18" s="772"/>
      <c r="V18" s="772"/>
      <c r="W18" s="952" t="s">
        <v>21</v>
      </c>
      <c r="X18" s="444" t="str">
        <f>+B9</f>
        <v>Zürn, Lisa</v>
      </c>
      <c r="Y18" s="774"/>
      <c r="Z18" s="772"/>
      <c r="AA18" s="772"/>
      <c r="AB18" s="772"/>
      <c r="AC18" s="772"/>
      <c r="AD18" s="772"/>
      <c r="AE18" s="772"/>
      <c r="AF18" s="953">
        <v>3</v>
      </c>
      <c r="AG18" s="450" t="s">
        <v>18</v>
      </c>
      <c r="AH18" s="924">
        <v>0</v>
      </c>
    </row>
    <row r="19" spans="1:34" ht="18.75">
      <c r="A19" s="942"/>
      <c r="B19" s="954">
        <v>1</v>
      </c>
      <c r="C19" s="955" t="s">
        <v>21</v>
      </c>
      <c r="D19" s="956">
        <v>4</v>
      </c>
      <c r="E19" s="847" t="str">
        <f>+B4</f>
        <v>Rössle, Svenja</v>
      </c>
      <c r="F19" s="919" t="s">
        <v>21</v>
      </c>
      <c r="G19" s="847" t="str">
        <f>+B7</f>
        <v>Richter, Katrin</v>
      </c>
      <c r="H19" s="909">
        <v>3</v>
      </c>
      <c r="I19" s="910" t="s">
        <v>18</v>
      </c>
      <c r="J19" s="899">
        <v>0</v>
      </c>
      <c r="K19" s="774"/>
      <c r="L19" s="774"/>
      <c r="M19" s="948">
        <v>1</v>
      </c>
      <c r="N19" s="949" t="s">
        <v>21</v>
      </c>
      <c r="O19" s="950">
        <v>3</v>
      </c>
      <c r="P19" s="957" t="str">
        <f>+B4</f>
        <v>Rössle, Svenja</v>
      </c>
      <c r="Q19" s="692"/>
      <c r="R19" s="693"/>
      <c r="S19" s="693"/>
      <c r="T19" s="693"/>
      <c r="U19" s="693"/>
      <c r="V19" s="693"/>
      <c r="W19" s="958" t="s">
        <v>21</v>
      </c>
      <c r="X19" s="959" t="str">
        <f>+B6</f>
        <v>Plich, Nicole</v>
      </c>
      <c r="Y19" s="692"/>
      <c r="Z19" s="693"/>
      <c r="AA19" s="847"/>
      <c r="AB19" s="847"/>
      <c r="AC19" s="847"/>
      <c r="AD19" s="847"/>
      <c r="AE19" s="847"/>
      <c r="AF19" s="909">
        <v>3</v>
      </c>
      <c r="AG19" s="694" t="s">
        <v>18</v>
      </c>
      <c r="AH19" s="899">
        <v>0</v>
      </c>
    </row>
    <row r="20" spans="1:34" ht="16.5" thickBot="1">
      <c r="A20" s="774"/>
      <c r="B20" s="960">
        <v>2</v>
      </c>
      <c r="C20" s="935" t="s">
        <v>21</v>
      </c>
      <c r="D20" s="961">
        <v>3</v>
      </c>
      <c r="E20" s="928" t="str">
        <f>+B5</f>
        <v>Calap, Kübra</v>
      </c>
      <c r="F20" s="667" t="s">
        <v>21</v>
      </c>
      <c r="G20" s="928" t="str">
        <f>+B6</f>
        <v>Plich, Nicole</v>
      </c>
      <c r="H20" s="962">
        <v>3</v>
      </c>
      <c r="I20" s="963" t="s">
        <v>18</v>
      </c>
      <c r="J20" s="964">
        <v>0</v>
      </c>
      <c r="K20" s="774"/>
      <c r="L20" s="774"/>
      <c r="M20" s="934">
        <v>4</v>
      </c>
      <c r="N20" s="965" t="s">
        <v>21</v>
      </c>
      <c r="O20" s="966">
        <v>5</v>
      </c>
      <c r="P20" s="967" t="str">
        <f>+B7</f>
        <v>Richter, Katrin</v>
      </c>
      <c r="Q20" s="666"/>
      <c r="R20" s="701"/>
      <c r="S20" s="701"/>
      <c r="T20" s="701"/>
      <c r="U20" s="701"/>
      <c r="V20" s="701"/>
      <c r="W20" s="968" t="s">
        <v>21</v>
      </c>
      <c r="X20" s="937">
        <f>+B8</f>
        <v>0</v>
      </c>
      <c r="Y20" s="666"/>
      <c r="Z20" s="701"/>
      <c r="AA20" s="928"/>
      <c r="AB20" s="928"/>
      <c r="AC20" s="928"/>
      <c r="AD20" s="928"/>
      <c r="AE20" s="928"/>
      <c r="AF20" s="962"/>
      <c r="AG20" s="702" t="s">
        <v>18</v>
      </c>
      <c r="AH20" s="964"/>
    </row>
    <row r="21" spans="1:34" ht="16.5" thickBot="1">
      <c r="A21" s="444"/>
      <c r="K21" s="774"/>
      <c r="L21" s="774"/>
      <c r="M21" s="774"/>
      <c r="N21" s="774"/>
      <c r="O21" s="774"/>
      <c r="P21" s="774"/>
      <c r="Q21" s="774"/>
      <c r="R21" s="774"/>
      <c r="S21" s="774"/>
      <c r="T21" s="774"/>
      <c r="U21" s="774"/>
      <c r="V21" s="774"/>
      <c r="W21" s="774"/>
      <c r="X21" s="774"/>
      <c r="Y21" s="774"/>
      <c r="Z21" s="774"/>
      <c r="AA21" s="774"/>
      <c r="AB21" s="774"/>
      <c r="AC21" s="774"/>
      <c r="AD21" s="774"/>
      <c r="AE21" s="774"/>
      <c r="AF21" s="774"/>
      <c r="AG21" s="774"/>
      <c r="AH21" s="774"/>
    </row>
    <row r="22" spans="1:10" ht="16.5" customHeight="1">
      <c r="A22" s="774"/>
      <c r="B22" s="890" t="s">
        <v>91</v>
      </c>
      <c r="C22" s="707"/>
      <c r="D22" s="707"/>
      <c r="E22" s="707"/>
      <c r="F22" s="707"/>
      <c r="G22" s="707"/>
      <c r="H22" s="707"/>
      <c r="I22" s="707"/>
      <c r="J22" s="891"/>
    </row>
    <row r="23" spans="1:10" ht="15.75">
      <c r="A23" s="772"/>
      <c r="B23" s="969">
        <v>4</v>
      </c>
      <c r="C23" s="970" t="s">
        <v>21</v>
      </c>
      <c r="D23" s="971">
        <v>6</v>
      </c>
      <c r="E23" s="895" t="str">
        <f>+B7</f>
        <v>Richter, Katrin</v>
      </c>
      <c r="F23" s="896" t="s">
        <v>21</v>
      </c>
      <c r="G23" s="897" t="str">
        <f>+B9</f>
        <v>Zürn, Lisa</v>
      </c>
      <c r="H23" s="898">
        <v>3</v>
      </c>
      <c r="I23" s="694" t="s">
        <v>18</v>
      </c>
      <c r="J23" s="899">
        <v>0</v>
      </c>
    </row>
    <row r="24" spans="1:10" ht="15.75">
      <c r="A24" s="772"/>
      <c r="B24" s="972">
        <v>3</v>
      </c>
      <c r="C24" s="446" t="s">
        <v>21</v>
      </c>
      <c r="D24" s="973">
        <v>5</v>
      </c>
      <c r="E24" s="847" t="str">
        <f>+B6</f>
        <v>Plich, Nicole</v>
      </c>
      <c r="F24" s="915" t="s">
        <v>21</v>
      </c>
      <c r="G24" s="848">
        <f>+B8</f>
        <v>0</v>
      </c>
      <c r="H24" s="898"/>
      <c r="I24" s="694" t="s">
        <v>18</v>
      </c>
      <c r="J24" s="899"/>
    </row>
    <row r="25" spans="1:10" ht="16.5" thickBot="1">
      <c r="A25" s="774"/>
      <c r="B25" s="974">
        <v>1</v>
      </c>
      <c r="C25" s="975" t="s">
        <v>21</v>
      </c>
      <c r="D25" s="976">
        <v>2</v>
      </c>
      <c r="E25" s="967" t="str">
        <f>+B4</f>
        <v>Rössle, Svenja</v>
      </c>
      <c r="F25" s="968" t="s">
        <v>21</v>
      </c>
      <c r="G25" s="937" t="str">
        <f>+B5</f>
        <v>Calap, Kübra</v>
      </c>
      <c r="H25" s="962">
        <v>1</v>
      </c>
      <c r="I25" s="702" t="s">
        <v>18</v>
      </c>
      <c r="J25" s="964">
        <v>3</v>
      </c>
    </row>
    <row r="26" ht="12.75">
      <c r="I26" s="817"/>
    </row>
    <row r="28" ht="18.75">
      <c r="B28" s="977" t="s">
        <v>228</v>
      </c>
    </row>
    <row r="29" ht="12.75">
      <c r="I29" s="817"/>
    </row>
    <row r="30" ht="13.5" thickBot="1">
      <c r="I30" s="817"/>
    </row>
    <row r="31" spans="2:30" ht="16.5" thickBot="1">
      <c r="B31" s="978" t="s">
        <v>2</v>
      </c>
      <c r="C31" s="979"/>
      <c r="D31" s="979"/>
      <c r="E31" s="979"/>
      <c r="F31" s="979"/>
      <c r="G31" s="980" t="s">
        <v>98</v>
      </c>
      <c r="H31" s="980"/>
      <c r="I31" s="980"/>
      <c r="J31" s="980"/>
      <c r="K31" s="980"/>
      <c r="L31" s="980"/>
      <c r="M31" s="980"/>
      <c r="N31" s="980"/>
      <c r="O31" s="978"/>
      <c r="P31" s="980" t="s">
        <v>15</v>
      </c>
      <c r="Q31" s="980"/>
      <c r="R31" s="980"/>
      <c r="S31" s="981"/>
      <c r="T31" s="978"/>
      <c r="U31" s="980" t="s">
        <v>16</v>
      </c>
      <c r="V31" s="980"/>
      <c r="W31" s="980"/>
      <c r="X31" s="981"/>
      <c r="Y31" s="1082" t="s">
        <v>153</v>
      </c>
      <c r="Z31" s="1083"/>
      <c r="AA31" s="1084"/>
      <c r="AB31" s="1082" t="s">
        <v>17</v>
      </c>
      <c r="AC31" s="1083"/>
      <c r="AD31" s="1084"/>
    </row>
    <row r="32" spans="2:30" ht="15.75">
      <c r="B32" s="982" t="str">
        <f>$B$5</f>
        <v>Calap, Kübra</v>
      </c>
      <c r="C32" s="642"/>
      <c r="D32" s="642"/>
      <c r="E32" s="642"/>
      <c r="F32" s="642"/>
      <c r="G32" s="741" t="str">
        <f>$G$5</f>
        <v>TG Offenau</v>
      </c>
      <c r="H32" s="642"/>
      <c r="I32" s="642"/>
      <c r="J32" s="642"/>
      <c r="K32" s="642"/>
      <c r="L32" s="642"/>
      <c r="M32" s="642"/>
      <c r="N32" s="642"/>
      <c r="O32" s="983"/>
      <c r="P32" s="984">
        <f>$Z$5</f>
        <v>4</v>
      </c>
      <c r="Q32" s="985" t="s">
        <v>18</v>
      </c>
      <c r="R32" s="984">
        <f>$AB$5</f>
        <v>0</v>
      </c>
      <c r="S32" s="986"/>
      <c r="T32" s="987">
        <f>$AC$5</f>
        <v>12</v>
      </c>
      <c r="U32" s="988"/>
      <c r="V32" s="985" t="s">
        <v>18</v>
      </c>
      <c r="W32" s="989">
        <f>$AE$5</f>
        <v>3</v>
      </c>
      <c r="X32" s="990"/>
      <c r="Y32" s="642"/>
      <c r="Z32" s="991">
        <f aca="true" t="shared" si="2" ref="Z32:Z37">SUM(T32-W32)</f>
        <v>9</v>
      </c>
      <c r="AA32" s="992"/>
      <c r="AB32" s="993"/>
      <c r="AC32" s="994">
        <v>1</v>
      </c>
      <c r="AD32" s="881"/>
    </row>
    <row r="33" spans="2:30" ht="15.75">
      <c r="B33" s="995" t="str">
        <f>$B$4</f>
        <v>Rössle, Svenja</v>
      </c>
      <c r="C33" s="692"/>
      <c r="D33" s="692"/>
      <c r="E33" s="692"/>
      <c r="F33" s="692"/>
      <c r="G33" s="735" t="str">
        <f>$G$4</f>
        <v>SV Neckarsulm</v>
      </c>
      <c r="H33" s="692"/>
      <c r="I33" s="692"/>
      <c r="J33" s="692"/>
      <c r="K33" s="692"/>
      <c r="L33" s="692"/>
      <c r="M33" s="692"/>
      <c r="N33" s="692"/>
      <c r="O33" s="996"/>
      <c r="P33" s="997">
        <f>$Z$4</f>
        <v>3</v>
      </c>
      <c r="Q33" s="998" t="s">
        <v>18</v>
      </c>
      <c r="R33" s="997">
        <f>$AB$4</f>
        <v>1</v>
      </c>
      <c r="S33" s="999"/>
      <c r="T33" s="1000">
        <f>$AC$4</f>
        <v>10</v>
      </c>
      <c r="U33" s="1001"/>
      <c r="V33" s="998" t="s">
        <v>18</v>
      </c>
      <c r="W33" s="1002">
        <f>$AE$4</f>
        <v>3</v>
      </c>
      <c r="X33" s="1003"/>
      <c r="Y33" s="692"/>
      <c r="Z33" s="1004">
        <f t="shared" si="2"/>
        <v>7</v>
      </c>
      <c r="AA33" s="1005"/>
      <c r="AB33" s="993"/>
      <c r="AC33" s="994">
        <v>2</v>
      </c>
      <c r="AD33" s="881"/>
    </row>
    <row r="34" spans="2:30" ht="15.75">
      <c r="B34" s="982" t="str">
        <f>$B$6</f>
        <v>Plich, Nicole</v>
      </c>
      <c r="C34" s="642"/>
      <c r="D34" s="642"/>
      <c r="E34" s="642"/>
      <c r="F34" s="642"/>
      <c r="G34" s="741" t="str">
        <f>$G$6</f>
        <v>VfL Neckargartach</v>
      </c>
      <c r="H34" s="642"/>
      <c r="I34" s="642"/>
      <c r="J34" s="642"/>
      <c r="K34" s="642"/>
      <c r="L34" s="642"/>
      <c r="M34" s="642"/>
      <c r="N34" s="642"/>
      <c r="O34" s="983"/>
      <c r="P34" s="984">
        <f>$Z$6</f>
        <v>2</v>
      </c>
      <c r="Q34" s="985" t="s">
        <v>18</v>
      </c>
      <c r="R34" s="984">
        <f>$AB$6</f>
        <v>2</v>
      </c>
      <c r="S34" s="986"/>
      <c r="T34" s="987">
        <f>$AC$6</f>
        <v>6</v>
      </c>
      <c r="U34" s="988"/>
      <c r="V34" s="985" t="s">
        <v>18</v>
      </c>
      <c r="W34" s="989">
        <f>$AE$6</f>
        <v>7</v>
      </c>
      <c r="X34" s="990"/>
      <c r="Y34" s="642"/>
      <c r="Z34" s="991">
        <f t="shared" si="2"/>
        <v>-1</v>
      </c>
      <c r="AA34" s="992"/>
      <c r="AB34" s="993"/>
      <c r="AC34" s="994">
        <v>3</v>
      </c>
      <c r="AD34" s="881"/>
    </row>
    <row r="35" spans="2:30" ht="15.75">
      <c r="B35" s="982" t="str">
        <f>$B$7</f>
        <v>Richter, Katrin</v>
      </c>
      <c r="C35" s="642"/>
      <c r="D35" s="642"/>
      <c r="E35" s="642"/>
      <c r="F35" s="642"/>
      <c r="G35" s="741" t="str">
        <f>$G$7</f>
        <v>TSV Herbolzheim</v>
      </c>
      <c r="H35" s="642"/>
      <c r="I35" s="642"/>
      <c r="J35" s="642"/>
      <c r="K35" s="642"/>
      <c r="L35" s="642"/>
      <c r="M35" s="642"/>
      <c r="N35" s="642"/>
      <c r="O35" s="983"/>
      <c r="P35" s="984">
        <f>$Z$7</f>
        <v>1</v>
      </c>
      <c r="Q35" s="985" t="s">
        <v>18</v>
      </c>
      <c r="R35" s="984">
        <f>$AB$7</f>
        <v>3</v>
      </c>
      <c r="S35" s="986"/>
      <c r="T35" s="987">
        <f>$AC$7</f>
        <v>6</v>
      </c>
      <c r="U35" s="988"/>
      <c r="V35" s="985" t="s">
        <v>18</v>
      </c>
      <c r="W35" s="989">
        <f>$AE$7</f>
        <v>9</v>
      </c>
      <c r="X35" s="990"/>
      <c r="Y35" s="642"/>
      <c r="Z35" s="991">
        <f t="shared" si="2"/>
        <v>-3</v>
      </c>
      <c r="AA35" s="992"/>
      <c r="AB35" s="993"/>
      <c r="AC35" s="994">
        <v>4</v>
      </c>
      <c r="AD35" s="881"/>
    </row>
    <row r="36" spans="2:30" ht="15.75">
      <c r="B36" s="982">
        <f>$B$8</f>
        <v>0</v>
      </c>
      <c r="C36" s="642"/>
      <c r="D36" s="642"/>
      <c r="E36" s="739"/>
      <c r="F36" s="642"/>
      <c r="G36" s="741">
        <f>$G$8</f>
        <v>0</v>
      </c>
      <c r="H36" s="642"/>
      <c r="I36" s="642"/>
      <c r="J36" s="642"/>
      <c r="K36" s="642"/>
      <c r="L36" s="642"/>
      <c r="M36" s="642"/>
      <c r="N36" s="642"/>
      <c r="O36" s="983"/>
      <c r="P36" s="984">
        <f>$Z$8</f>
        <v>0</v>
      </c>
      <c r="Q36" s="985" t="s">
        <v>18</v>
      </c>
      <c r="R36" s="984">
        <f>$AB$8</f>
        <v>0</v>
      </c>
      <c r="S36" s="986"/>
      <c r="T36" s="987">
        <f>$AC$8</f>
        <v>0</v>
      </c>
      <c r="U36" s="988"/>
      <c r="V36" s="985" t="s">
        <v>18</v>
      </c>
      <c r="W36" s="989">
        <f>$AE$8</f>
        <v>0</v>
      </c>
      <c r="X36" s="990"/>
      <c r="Y36" s="642"/>
      <c r="Z36" s="991">
        <f t="shared" si="2"/>
        <v>0</v>
      </c>
      <c r="AA36" s="992"/>
      <c r="AB36" s="993"/>
      <c r="AC36" s="994">
        <v>5</v>
      </c>
      <c r="AD36" s="881"/>
    </row>
    <row r="37" spans="2:30" ht="16.5" thickBot="1">
      <c r="B37" s="1006" t="str">
        <f>$B$9</f>
        <v>Zürn, Lisa</v>
      </c>
      <c r="C37" s="666"/>
      <c r="D37" s="666"/>
      <c r="E37" s="666"/>
      <c r="F37" s="666"/>
      <c r="G37" s="759" t="str">
        <f>$G$9</f>
        <v>TTC Gochsen</v>
      </c>
      <c r="H37" s="666"/>
      <c r="I37" s="666"/>
      <c r="J37" s="666"/>
      <c r="K37" s="666"/>
      <c r="L37" s="666"/>
      <c r="M37" s="666"/>
      <c r="N37" s="666"/>
      <c r="O37" s="662"/>
      <c r="P37" s="1007">
        <f>$Z$9</f>
        <v>0</v>
      </c>
      <c r="Q37" s="1008" t="s">
        <v>18</v>
      </c>
      <c r="R37" s="1007">
        <f>$AB$9</f>
        <v>4</v>
      </c>
      <c r="S37" s="1009"/>
      <c r="T37" s="1010">
        <f>$AC$9</f>
        <v>0</v>
      </c>
      <c r="U37" s="1011"/>
      <c r="V37" s="1008" t="s">
        <v>18</v>
      </c>
      <c r="W37" s="1012">
        <f>$AE$9</f>
        <v>12</v>
      </c>
      <c r="X37" s="1013"/>
      <c r="Y37" s="666"/>
      <c r="Z37" s="1014">
        <f t="shared" si="2"/>
        <v>-12</v>
      </c>
      <c r="AA37" s="1015"/>
      <c r="AB37" s="662"/>
      <c r="AC37" s="1007">
        <v>6</v>
      </c>
      <c r="AD37" s="1016"/>
    </row>
    <row r="38" spans="15:24" ht="16.5" thickBot="1">
      <c r="O38" s="1017">
        <f>SUM(P32:P37)</f>
        <v>10</v>
      </c>
      <c r="P38" s="1018"/>
      <c r="Q38" s="1019" t="s">
        <v>18</v>
      </c>
      <c r="R38" s="1020">
        <f>SUM(R32:R37)</f>
        <v>10</v>
      </c>
      <c r="S38" s="1021"/>
      <c r="T38" s="1017">
        <f>SUM(T32:T37)</f>
        <v>34</v>
      </c>
      <c r="U38" s="1020"/>
      <c r="V38" s="1008" t="s">
        <v>18</v>
      </c>
      <c r="W38" s="1020">
        <f>SUM(W32:W37)</f>
        <v>34</v>
      </c>
      <c r="X38" s="1021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97"/>
  <sheetViews>
    <sheetView showGridLines="0" workbookViewId="0" topLeftCell="A51">
      <selection activeCell="R81" sqref="R81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3" width="1.7109375" style="1" customWidth="1"/>
    <col min="34" max="34" width="0.85546875" style="1" customWidth="1"/>
    <col min="35" max="35" width="1.7109375" style="1" customWidth="1"/>
    <col min="36" max="36" width="1.8515625" style="1" customWidth="1"/>
    <col min="37" max="37" width="0.85546875" style="1" customWidth="1"/>
    <col min="38" max="38" width="1.7109375" style="1" customWidth="1"/>
    <col min="39" max="39" width="3.28125" style="1" customWidth="1"/>
    <col min="40" max="40" width="0.85546875" style="1" customWidth="1"/>
    <col min="41" max="41" width="3.28125" style="1" customWidth="1"/>
    <col min="42" max="42" width="5.57421875" style="1" customWidth="1"/>
    <col min="43" max="43" width="0.85546875" style="1" customWidth="1"/>
    <col min="44" max="44" width="5.28125" style="1" customWidth="1"/>
    <col min="45" max="45" width="1.7109375" style="1" customWidth="1"/>
    <col min="46" max="46" width="0.85546875" style="1" customWidth="1"/>
    <col min="47" max="47" width="2.57421875" style="1" customWidth="1"/>
    <col min="48" max="16384" width="11.421875" style="1" customWidth="1"/>
  </cols>
  <sheetData>
    <row r="1" ht="7.5" customHeight="1"/>
    <row r="2" spans="1:47" ht="13.5" customHeight="1">
      <c r="A2" s="2" t="s">
        <v>0</v>
      </c>
      <c r="B2" s="3"/>
      <c r="C2" s="261" t="s">
        <v>100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36" t="s">
        <v>103</v>
      </c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7.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13.5" customHeight="1">
      <c r="A4" s="4" t="s">
        <v>1</v>
      </c>
      <c r="B4" s="5" t="s">
        <v>2</v>
      </c>
      <c r="C4" s="6"/>
      <c r="D4" s="7" t="s">
        <v>3</v>
      </c>
      <c r="E4" s="8"/>
      <c r="F4" s="6"/>
      <c r="G4" s="7" t="s">
        <v>4</v>
      </c>
      <c r="H4" s="8"/>
      <c r="I4" s="6"/>
      <c r="J4" s="7" t="s">
        <v>5</v>
      </c>
      <c r="K4" s="8"/>
      <c r="L4" s="6"/>
      <c r="M4" s="7" t="s">
        <v>6</v>
      </c>
      <c r="N4" s="8"/>
      <c r="O4" s="6"/>
      <c r="P4" s="7" t="s">
        <v>7</v>
      </c>
      <c r="Q4" s="8"/>
      <c r="R4" s="6"/>
      <c r="S4" s="7" t="s">
        <v>8</v>
      </c>
      <c r="T4" s="8"/>
      <c r="U4" s="6"/>
      <c r="V4" s="7" t="s">
        <v>9</v>
      </c>
      <c r="W4" s="8"/>
      <c r="X4" s="6"/>
      <c r="Y4" s="7" t="s">
        <v>10</v>
      </c>
      <c r="Z4" s="8"/>
      <c r="AA4" s="6"/>
      <c r="AB4" s="7" t="s">
        <v>11</v>
      </c>
      <c r="AC4" s="8"/>
      <c r="AD4" s="6"/>
      <c r="AE4" s="7" t="s">
        <v>12</v>
      </c>
      <c r="AF4" s="8"/>
      <c r="AG4" s="6"/>
      <c r="AH4" s="7" t="s">
        <v>13</v>
      </c>
      <c r="AI4" s="8"/>
      <c r="AJ4" s="6"/>
      <c r="AK4" s="7" t="s">
        <v>14</v>
      </c>
      <c r="AL4" s="8"/>
      <c r="AM4" s="1037" t="s">
        <v>15</v>
      </c>
      <c r="AN4" s="1038"/>
      <c r="AO4" s="1039"/>
      <c r="AP4" s="1040" t="s">
        <v>16</v>
      </c>
      <c r="AQ4" s="1038"/>
      <c r="AR4" s="1039"/>
      <c r="AS4" s="1041" t="s">
        <v>17</v>
      </c>
      <c r="AT4" s="1042"/>
      <c r="AU4" s="1043"/>
    </row>
    <row r="5" spans="1:47" ht="13.5" customHeight="1">
      <c r="A5" s="9">
        <v>1</v>
      </c>
      <c r="B5" s="237" t="s">
        <v>125</v>
      </c>
      <c r="C5" s="239"/>
      <c r="D5" s="240"/>
      <c r="E5" s="241"/>
      <c r="F5" s="10">
        <f>$O$74</f>
        <v>3</v>
      </c>
      <c r="G5" s="11" t="s">
        <v>18</v>
      </c>
      <c r="H5" s="12">
        <f>$Q$74</f>
        <v>1</v>
      </c>
      <c r="I5" s="10">
        <f>$AS$66</f>
        <v>3</v>
      </c>
      <c r="J5" s="11" t="s">
        <v>18</v>
      </c>
      <c r="K5" s="13">
        <f>$AU$66</f>
        <v>2</v>
      </c>
      <c r="L5" s="10">
        <f>$O$66</f>
        <v>3</v>
      </c>
      <c r="M5" s="11" t="s">
        <v>18</v>
      </c>
      <c r="N5" s="12">
        <f>$Q$66</f>
        <v>0</v>
      </c>
      <c r="O5" s="10">
        <f>$AS$56</f>
        <v>3</v>
      </c>
      <c r="P5" s="11" t="s">
        <v>18</v>
      </c>
      <c r="Q5" s="12">
        <f>$AU$56</f>
        <v>0</v>
      </c>
      <c r="R5" s="10">
        <f>$O$56</f>
        <v>3</v>
      </c>
      <c r="S5" s="11" t="s">
        <v>18</v>
      </c>
      <c r="T5" s="12">
        <f>$Q$56</f>
        <v>0</v>
      </c>
      <c r="U5" s="10">
        <f>$AS$48</f>
        <v>3</v>
      </c>
      <c r="V5" s="11" t="s">
        <v>18</v>
      </c>
      <c r="W5" s="12">
        <f>$AU$48</f>
        <v>1</v>
      </c>
      <c r="X5" s="10">
        <f>$O$48</f>
        <v>3</v>
      </c>
      <c r="Y5" s="11" t="s">
        <v>18</v>
      </c>
      <c r="Z5" s="12">
        <f>$Q$48</f>
        <v>0</v>
      </c>
      <c r="AA5" s="10">
        <f>$AS$40</f>
        <v>3</v>
      </c>
      <c r="AB5" s="11" t="s">
        <v>18</v>
      </c>
      <c r="AC5" s="12">
        <f>$AU$40</f>
        <v>0</v>
      </c>
      <c r="AD5" s="10">
        <f>$O$40</f>
        <v>3</v>
      </c>
      <c r="AE5" s="11" t="s">
        <v>18</v>
      </c>
      <c r="AF5" s="12">
        <f>$Q$40</f>
        <v>0</v>
      </c>
      <c r="AG5" s="10">
        <f>$AS$32</f>
        <v>3</v>
      </c>
      <c r="AH5" s="11" t="s">
        <v>18</v>
      </c>
      <c r="AI5" s="12">
        <f>$AU$32</f>
        <v>0</v>
      </c>
      <c r="AJ5" s="10">
        <f>$O$32</f>
        <v>3</v>
      </c>
      <c r="AK5" s="11" t="s">
        <v>18</v>
      </c>
      <c r="AL5" s="12">
        <f>$Q$32</f>
        <v>1</v>
      </c>
      <c r="AM5" s="14">
        <f>SUM(AJ6,AG6,AD6,AA6,X6,U6,R6,O6,L6,I6,F6)</f>
        <v>11</v>
      </c>
      <c r="AN5" s="11" t="s">
        <v>18</v>
      </c>
      <c r="AO5" s="12">
        <f>SUM(AL6,AI6,AF6,AC6,Z6,W6,T6,Q6,N6,K6,H6)</f>
        <v>0</v>
      </c>
      <c r="AP5" s="10">
        <f>SUM(AJ5,AG5,AD5,AA5,X5,U5,R5,O5,L5,I5,F5,C5)</f>
        <v>33</v>
      </c>
      <c r="AQ5" s="11" t="s">
        <v>18</v>
      </c>
      <c r="AR5" s="12">
        <f>SUM(AL5,AI5,AF5,AC5,Z5,W5,T5,Q5,N5,K5,H5,E5)</f>
        <v>5</v>
      </c>
      <c r="AS5" s="1046"/>
      <c r="AT5" s="1023"/>
      <c r="AU5" s="1024"/>
    </row>
    <row r="6" spans="1:47" ht="13.5" customHeight="1">
      <c r="A6" s="15"/>
      <c r="B6" s="238" t="s">
        <v>112</v>
      </c>
      <c r="C6" s="242"/>
      <c r="D6" s="243"/>
      <c r="E6" s="243"/>
      <c r="F6" s="16">
        <f aca="true" t="shared" si="0" ref="F6:AL6">IF(F5=3,1,0)</f>
        <v>1</v>
      </c>
      <c r="G6" s="17">
        <f t="shared" si="0"/>
        <v>0</v>
      </c>
      <c r="H6" s="17">
        <f t="shared" si="0"/>
        <v>0</v>
      </c>
      <c r="I6" s="16">
        <f t="shared" si="0"/>
        <v>1</v>
      </c>
      <c r="J6" s="17">
        <f t="shared" si="0"/>
        <v>0</v>
      </c>
      <c r="K6" s="17">
        <f t="shared" si="0"/>
        <v>0</v>
      </c>
      <c r="L6" s="16">
        <f t="shared" si="0"/>
        <v>1</v>
      </c>
      <c r="M6" s="17">
        <f t="shared" si="0"/>
        <v>0</v>
      </c>
      <c r="N6" s="17">
        <f t="shared" si="0"/>
        <v>0</v>
      </c>
      <c r="O6" s="16">
        <f t="shared" si="0"/>
        <v>1</v>
      </c>
      <c r="P6" s="17">
        <f t="shared" si="0"/>
        <v>0</v>
      </c>
      <c r="Q6" s="17">
        <f t="shared" si="0"/>
        <v>0</v>
      </c>
      <c r="R6" s="16">
        <f t="shared" si="0"/>
        <v>1</v>
      </c>
      <c r="S6" s="17">
        <f t="shared" si="0"/>
        <v>0</v>
      </c>
      <c r="T6" s="17">
        <f t="shared" si="0"/>
        <v>0</v>
      </c>
      <c r="U6" s="16">
        <f t="shared" si="0"/>
        <v>1</v>
      </c>
      <c r="V6" s="17">
        <f t="shared" si="0"/>
        <v>0</v>
      </c>
      <c r="W6" s="17">
        <f t="shared" si="0"/>
        <v>0</v>
      </c>
      <c r="X6" s="16">
        <f t="shared" si="0"/>
        <v>1</v>
      </c>
      <c r="Y6" s="17">
        <f t="shared" si="0"/>
        <v>0</v>
      </c>
      <c r="Z6" s="17">
        <f t="shared" si="0"/>
        <v>0</v>
      </c>
      <c r="AA6" s="16">
        <f t="shared" si="0"/>
        <v>1</v>
      </c>
      <c r="AB6" s="17">
        <f t="shared" si="0"/>
        <v>0</v>
      </c>
      <c r="AC6" s="17">
        <f t="shared" si="0"/>
        <v>0</v>
      </c>
      <c r="AD6" s="16">
        <f t="shared" si="0"/>
        <v>1</v>
      </c>
      <c r="AE6" s="17">
        <f t="shared" si="0"/>
        <v>0</v>
      </c>
      <c r="AF6" s="17">
        <f t="shared" si="0"/>
        <v>0</v>
      </c>
      <c r="AG6" s="16">
        <f t="shared" si="0"/>
        <v>1</v>
      </c>
      <c r="AH6" s="17">
        <f t="shared" si="0"/>
        <v>0</v>
      </c>
      <c r="AI6" s="17">
        <f t="shared" si="0"/>
        <v>0</v>
      </c>
      <c r="AJ6" s="16">
        <f t="shared" si="0"/>
        <v>1</v>
      </c>
      <c r="AK6" s="17">
        <f t="shared" si="0"/>
        <v>0</v>
      </c>
      <c r="AL6" s="17">
        <f t="shared" si="0"/>
        <v>0</v>
      </c>
      <c r="AM6" s="18"/>
      <c r="AN6" s="19"/>
      <c r="AO6" s="20"/>
      <c r="AP6" s="21"/>
      <c r="AQ6" s="19"/>
      <c r="AR6" s="20"/>
      <c r="AS6" s="248"/>
      <c r="AT6" s="249"/>
      <c r="AU6" s="250"/>
    </row>
    <row r="7" spans="1:47" ht="13.5" customHeight="1">
      <c r="A7" s="9">
        <v>2</v>
      </c>
      <c r="B7" s="237" t="s">
        <v>127</v>
      </c>
      <c r="C7" s="10">
        <f>$Q$74</f>
        <v>1</v>
      </c>
      <c r="D7" s="11" t="s">
        <v>18</v>
      </c>
      <c r="E7" s="12">
        <f>$O$74</f>
        <v>3</v>
      </c>
      <c r="F7" s="239"/>
      <c r="G7" s="244"/>
      <c r="H7" s="241"/>
      <c r="I7" s="10">
        <f>$O$67</f>
        <v>3</v>
      </c>
      <c r="J7" s="11" t="s">
        <v>18</v>
      </c>
      <c r="K7" s="12">
        <f>$Q$67</f>
        <v>1</v>
      </c>
      <c r="L7" s="10">
        <f>$AS$57</f>
        <v>3</v>
      </c>
      <c r="M7" s="11" t="s">
        <v>18</v>
      </c>
      <c r="N7" s="12">
        <f>$AU$57</f>
        <v>1</v>
      </c>
      <c r="O7" s="10">
        <f>$O$57</f>
        <v>3</v>
      </c>
      <c r="P7" s="11" t="s">
        <v>18</v>
      </c>
      <c r="Q7" s="12">
        <f>$Q$57</f>
        <v>1</v>
      </c>
      <c r="R7" s="10">
        <f>$AS$49</f>
        <v>3</v>
      </c>
      <c r="S7" s="11" t="s">
        <v>18</v>
      </c>
      <c r="T7" s="12">
        <f>$AU$49</f>
        <v>0</v>
      </c>
      <c r="U7" s="10">
        <f>$O$49</f>
        <v>3</v>
      </c>
      <c r="V7" s="11" t="s">
        <v>18</v>
      </c>
      <c r="W7" s="12">
        <f>$Q$49</f>
        <v>0</v>
      </c>
      <c r="X7" s="10">
        <f>$AS$41</f>
        <v>3</v>
      </c>
      <c r="Y7" s="11" t="s">
        <v>18</v>
      </c>
      <c r="Z7" s="12">
        <f>$AU$41</f>
        <v>0</v>
      </c>
      <c r="AA7" s="10">
        <f>$O$41</f>
        <v>3</v>
      </c>
      <c r="AB7" s="11" t="s">
        <v>18</v>
      </c>
      <c r="AC7" s="12">
        <f>$Q$41</f>
        <v>0</v>
      </c>
      <c r="AD7" s="10">
        <f>$AS$33</f>
        <v>1</v>
      </c>
      <c r="AE7" s="11" t="s">
        <v>18</v>
      </c>
      <c r="AF7" s="12">
        <f>$AU$33</f>
        <v>3</v>
      </c>
      <c r="AG7" s="10">
        <f>$O$33</f>
        <v>3</v>
      </c>
      <c r="AH7" s="11" t="s">
        <v>18</v>
      </c>
      <c r="AI7" s="12">
        <f>$Q$33</f>
        <v>1</v>
      </c>
      <c r="AJ7" s="10">
        <f>$AS$67</f>
        <v>3</v>
      </c>
      <c r="AK7" s="11" t="s">
        <v>18</v>
      </c>
      <c r="AL7" s="12">
        <f>$AU$67</f>
        <v>0</v>
      </c>
      <c r="AM7" s="14">
        <f>SUM(AJ8,AG8,AD8,AA8,X8,U8,R8,O8,L8,I8,C8)</f>
        <v>9</v>
      </c>
      <c r="AN7" s="11" t="s">
        <v>18</v>
      </c>
      <c r="AO7" s="12">
        <f>SUM(AL8,AI8,AF8,AC8,Z8,W8,T8,Q8,N8,K8,E8)</f>
        <v>2</v>
      </c>
      <c r="AP7" s="10">
        <f>SUM(AJ7,AG7,AD7,AA7,X7,U7,R7,O7,L7,I7,F7,C7)</f>
        <v>29</v>
      </c>
      <c r="AQ7" s="11" t="s">
        <v>18</v>
      </c>
      <c r="AR7" s="12">
        <f>SUM(AL7,AI7,AF7,AC7,Z7,W7,T7,Q7,N7,K7,H7,E7)</f>
        <v>10</v>
      </c>
      <c r="AS7" s="1046"/>
      <c r="AT7" s="1023"/>
      <c r="AU7" s="1024"/>
    </row>
    <row r="8" spans="1:47" ht="13.5" customHeight="1">
      <c r="A8" s="15"/>
      <c r="B8" s="238" t="s">
        <v>128</v>
      </c>
      <c r="C8" s="16">
        <f>IF(C7=3,1,0)</f>
        <v>0</v>
      </c>
      <c r="D8" s="17">
        <f>IF(D7=3,1,0)</f>
        <v>0</v>
      </c>
      <c r="E8" s="17">
        <f>IF(E7=3,1,0)</f>
        <v>1</v>
      </c>
      <c r="F8" s="242"/>
      <c r="G8" s="243"/>
      <c r="H8" s="243"/>
      <c r="I8" s="16">
        <f aca="true" t="shared" si="1" ref="I8:AL8">IF(I7=3,1,0)</f>
        <v>1</v>
      </c>
      <c r="J8" s="17">
        <f t="shared" si="1"/>
        <v>0</v>
      </c>
      <c r="K8" s="17">
        <f t="shared" si="1"/>
        <v>0</v>
      </c>
      <c r="L8" s="16">
        <f t="shared" si="1"/>
        <v>1</v>
      </c>
      <c r="M8" s="17">
        <f t="shared" si="1"/>
        <v>0</v>
      </c>
      <c r="N8" s="17">
        <f t="shared" si="1"/>
        <v>0</v>
      </c>
      <c r="O8" s="16">
        <f t="shared" si="1"/>
        <v>1</v>
      </c>
      <c r="P8" s="17">
        <f t="shared" si="1"/>
        <v>0</v>
      </c>
      <c r="Q8" s="17">
        <f t="shared" si="1"/>
        <v>0</v>
      </c>
      <c r="R8" s="16">
        <f t="shared" si="1"/>
        <v>1</v>
      </c>
      <c r="S8" s="17">
        <f t="shared" si="1"/>
        <v>0</v>
      </c>
      <c r="T8" s="17">
        <f t="shared" si="1"/>
        <v>0</v>
      </c>
      <c r="U8" s="16">
        <f t="shared" si="1"/>
        <v>1</v>
      </c>
      <c r="V8" s="17">
        <f t="shared" si="1"/>
        <v>0</v>
      </c>
      <c r="W8" s="17">
        <f t="shared" si="1"/>
        <v>0</v>
      </c>
      <c r="X8" s="16">
        <f t="shared" si="1"/>
        <v>1</v>
      </c>
      <c r="Y8" s="17">
        <f t="shared" si="1"/>
        <v>0</v>
      </c>
      <c r="Z8" s="17">
        <f t="shared" si="1"/>
        <v>0</v>
      </c>
      <c r="AA8" s="16">
        <f t="shared" si="1"/>
        <v>1</v>
      </c>
      <c r="AB8" s="17">
        <f t="shared" si="1"/>
        <v>0</v>
      </c>
      <c r="AC8" s="17">
        <f t="shared" si="1"/>
        <v>0</v>
      </c>
      <c r="AD8" s="16">
        <f t="shared" si="1"/>
        <v>0</v>
      </c>
      <c r="AE8" s="17">
        <f t="shared" si="1"/>
        <v>0</v>
      </c>
      <c r="AF8" s="17">
        <f t="shared" si="1"/>
        <v>1</v>
      </c>
      <c r="AG8" s="16">
        <f t="shared" si="1"/>
        <v>1</v>
      </c>
      <c r="AH8" s="17">
        <f t="shared" si="1"/>
        <v>0</v>
      </c>
      <c r="AI8" s="17">
        <f t="shared" si="1"/>
        <v>0</v>
      </c>
      <c r="AJ8" s="16">
        <f t="shared" si="1"/>
        <v>1</v>
      </c>
      <c r="AK8" s="17">
        <f t="shared" si="1"/>
        <v>0</v>
      </c>
      <c r="AL8" s="17">
        <f t="shared" si="1"/>
        <v>0</v>
      </c>
      <c r="AM8" s="18"/>
      <c r="AN8" s="19"/>
      <c r="AO8" s="20"/>
      <c r="AP8" s="21"/>
      <c r="AQ8" s="19"/>
      <c r="AR8" s="20"/>
      <c r="AS8" s="248"/>
      <c r="AT8" s="251"/>
      <c r="AU8" s="250"/>
    </row>
    <row r="9" spans="1:47" ht="13.5" customHeight="1">
      <c r="A9" s="9">
        <v>3</v>
      </c>
      <c r="B9" s="237" t="s">
        <v>132</v>
      </c>
      <c r="C9" s="10">
        <f>$AU$66</f>
        <v>2</v>
      </c>
      <c r="D9" s="11" t="s">
        <v>18</v>
      </c>
      <c r="E9" s="12">
        <f>$AS$66</f>
        <v>3</v>
      </c>
      <c r="F9" s="10">
        <f>$Q$67</f>
        <v>1</v>
      </c>
      <c r="G9" s="11" t="s">
        <v>18</v>
      </c>
      <c r="H9" s="12">
        <f>$O$67</f>
        <v>3</v>
      </c>
      <c r="I9" s="239"/>
      <c r="J9" s="244"/>
      <c r="K9" s="241"/>
      <c r="L9" s="10">
        <f>$O$58</f>
        <v>3</v>
      </c>
      <c r="M9" s="11" t="s">
        <v>18</v>
      </c>
      <c r="N9" s="12">
        <f>$Q$58</f>
        <v>1</v>
      </c>
      <c r="O9" s="10">
        <f>$AS$50</f>
        <v>1</v>
      </c>
      <c r="P9" s="11" t="s">
        <v>18</v>
      </c>
      <c r="Q9" s="12">
        <f>$AU$50</f>
        <v>3</v>
      </c>
      <c r="R9" s="10">
        <f>$O$50</f>
        <v>3</v>
      </c>
      <c r="S9" s="11" t="s">
        <v>18</v>
      </c>
      <c r="T9" s="12">
        <f>$Q$50</f>
        <v>0</v>
      </c>
      <c r="U9" s="10">
        <f>$AS$42</f>
        <v>3</v>
      </c>
      <c r="V9" s="11" t="s">
        <v>18</v>
      </c>
      <c r="W9" s="12">
        <f>$AU$42</f>
        <v>0</v>
      </c>
      <c r="X9" s="10">
        <f>$O$42</f>
        <v>3</v>
      </c>
      <c r="Y9" s="11" t="s">
        <v>18</v>
      </c>
      <c r="Z9" s="12">
        <f>$Q$42</f>
        <v>1</v>
      </c>
      <c r="AA9" s="10">
        <f>$AS$34</f>
        <v>3</v>
      </c>
      <c r="AB9" s="11" t="s">
        <v>18</v>
      </c>
      <c r="AC9" s="12">
        <f>$AU$34</f>
        <v>0</v>
      </c>
      <c r="AD9" s="10">
        <f>$O$34</f>
        <v>3</v>
      </c>
      <c r="AE9" s="11" t="s">
        <v>18</v>
      </c>
      <c r="AF9" s="12">
        <f>$Q$34</f>
        <v>0</v>
      </c>
      <c r="AG9" s="10">
        <f>$O$75</f>
        <v>3</v>
      </c>
      <c r="AH9" s="11" t="s">
        <v>18</v>
      </c>
      <c r="AI9" s="12">
        <f>$Q$75</f>
        <v>1</v>
      </c>
      <c r="AJ9" s="10">
        <f>$AS$58</f>
        <v>3</v>
      </c>
      <c r="AK9" s="11" t="s">
        <v>18</v>
      </c>
      <c r="AL9" s="12">
        <f>$AU$58</f>
        <v>1</v>
      </c>
      <c r="AM9" s="14">
        <f>SUM(AJ10,AG10,AD10,AA10,X10,U10,R10,O10,L10,F10,C10)</f>
        <v>8</v>
      </c>
      <c r="AN9" s="11" t="s">
        <v>18</v>
      </c>
      <c r="AO9" s="12">
        <f>SUM(AL10,AI10,AF10,AC10,Z10,W10,T10,Q10,N10,H10,E10)</f>
        <v>3</v>
      </c>
      <c r="AP9" s="10">
        <f>SUM(AJ9,AG9,AD9,AA9,X9,U9,R9,O9,L9,I9,F9,C9)</f>
        <v>28</v>
      </c>
      <c r="AQ9" s="11" t="s">
        <v>18</v>
      </c>
      <c r="AR9" s="12">
        <f>SUM(AL9,AI9,AF9,AC9,Z9,W9,T9,Q9,N9,K9,H9,E9)</f>
        <v>13</v>
      </c>
      <c r="AS9" s="1046"/>
      <c r="AT9" s="1023"/>
      <c r="AU9" s="1024"/>
    </row>
    <row r="10" spans="1:47" ht="13.5" customHeight="1">
      <c r="A10" s="15"/>
      <c r="B10" s="238" t="s">
        <v>110</v>
      </c>
      <c r="C10" s="16">
        <f>IF(C9=3,1,0)</f>
        <v>0</v>
      </c>
      <c r="D10" s="17"/>
      <c r="E10" s="17">
        <f>IF(E9=3,1,0)</f>
        <v>1</v>
      </c>
      <c r="F10" s="16">
        <f>IF(F9=3,1,0)</f>
        <v>0</v>
      </c>
      <c r="G10" s="17"/>
      <c r="H10" s="17">
        <f>IF(H9=3,1,0)</f>
        <v>1</v>
      </c>
      <c r="I10" s="242"/>
      <c r="J10" s="243"/>
      <c r="K10" s="243"/>
      <c r="L10" s="16">
        <f>IF(L9=3,1,0)</f>
        <v>1</v>
      </c>
      <c r="M10" s="17"/>
      <c r="N10" s="17">
        <f>IF(N9=3,1,0)</f>
        <v>0</v>
      </c>
      <c r="O10" s="16">
        <f>IF(O9=3,1,0)</f>
        <v>0</v>
      </c>
      <c r="P10" s="17"/>
      <c r="Q10" s="17">
        <f>IF(Q9=3,1,0)</f>
        <v>1</v>
      </c>
      <c r="R10" s="16">
        <f>IF(R9=3,1,0)</f>
        <v>1</v>
      </c>
      <c r="S10" s="17"/>
      <c r="T10" s="17">
        <f>IF(T9=3,1,0)</f>
        <v>0</v>
      </c>
      <c r="U10" s="16">
        <f>IF(U9=3,1,0)</f>
        <v>1</v>
      </c>
      <c r="V10" s="17"/>
      <c r="W10" s="17">
        <f>IF(W9=3,1,0)</f>
        <v>0</v>
      </c>
      <c r="X10" s="16">
        <f>IF(X9=3,1,0)</f>
        <v>1</v>
      </c>
      <c r="Y10" s="17"/>
      <c r="Z10" s="17">
        <f>IF(Z9=3,1,0)</f>
        <v>0</v>
      </c>
      <c r="AA10" s="16">
        <f>IF(AA9=3,1,0)</f>
        <v>1</v>
      </c>
      <c r="AB10" s="17"/>
      <c r="AC10" s="17">
        <f>IF(AC9=3,1,0)</f>
        <v>0</v>
      </c>
      <c r="AD10" s="16">
        <f>IF(AD9=3,1,0)</f>
        <v>1</v>
      </c>
      <c r="AE10" s="17"/>
      <c r="AF10" s="17">
        <f>IF(AF9=3,1,0)</f>
        <v>0</v>
      </c>
      <c r="AG10" s="16">
        <f>IF(AG9=3,1,0)</f>
        <v>1</v>
      </c>
      <c r="AH10" s="17"/>
      <c r="AI10" s="17">
        <f>IF(AI9=3,1,0)</f>
        <v>0</v>
      </c>
      <c r="AJ10" s="16">
        <f>IF(AJ9=3,1,0)</f>
        <v>1</v>
      </c>
      <c r="AK10" s="17"/>
      <c r="AL10" s="17">
        <f>IF(AL9=3,1,0)</f>
        <v>0</v>
      </c>
      <c r="AM10" s="18"/>
      <c r="AN10" s="19"/>
      <c r="AO10" s="20"/>
      <c r="AP10" s="21"/>
      <c r="AQ10" s="19"/>
      <c r="AR10" s="20"/>
      <c r="AS10" s="248"/>
      <c r="AT10" s="251"/>
      <c r="AU10" s="250"/>
    </row>
    <row r="11" spans="1:47" ht="13.5" customHeight="1">
      <c r="A11" s="9">
        <v>4</v>
      </c>
      <c r="B11" s="237" t="s">
        <v>134</v>
      </c>
      <c r="C11" s="10">
        <f>$Q$66</f>
        <v>0</v>
      </c>
      <c r="D11" s="11" t="s">
        <v>18</v>
      </c>
      <c r="E11" s="12">
        <f>$O$66</f>
        <v>3</v>
      </c>
      <c r="F11" s="10">
        <f>$AU$57</f>
        <v>1</v>
      </c>
      <c r="G11" s="11" t="s">
        <v>18</v>
      </c>
      <c r="H11" s="12">
        <f>$AS$57</f>
        <v>3</v>
      </c>
      <c r="I11" s="10">
        <f>$Q$58</f>
        <v>1</v>
      </c>
      <c r="J11" s="11" t="s">
        <v>18</v>
      </c>
      <c r="K11" s="12">
        <f>$O$58</f>
        <v>3</v>
      </c>
      <c r="L11" s="239"/>
      <c r="M11" s="244"/>
      <c r="N11" s="241"/>
      <c r="O11" s="10">
        <f>$O$51</f>
        <v>0</v>
      </c>
      <c r="P11" s="11" t="s">
        <v>18</v>
      </c>
      <c r="Q11" s="12">
        <f>$Q$51</f>
        <v>3</v>
      </c>
      <c r="R11" s="10">
        <f>$AS$43</f>
        <v>0</v>
      </c>
      <c r="S11" s="11" t="s">
        <v>18</v>
      </c>
      <c r="T11" s="12">
        <f>$AU$43</f>
        <v>3</v>
      </c>
      <c r="U11" s="10">
        <f>$O$43</f>
        <v>3</v>
      </c>
      <c r="V11" s="11" t="s">
        <v>18</v>
      </c>
      <c r="W11" s="12">
        <f>$Q$43</f>
        <v>1</v>
      </c>
      <c r="X11" s="10">
        <f>$AS$35</f>
        <v>3</v>
      </c>
      <c r="Y11" s="11" t="s">
        <v>18</v>
      </c>
      <c r="Z11" s="12">
        <f>$AU$35</f>
        <v>0</v>
      </c>
      <c r="AA11" s="10">
        <f>$O$35</f>
        <v>3</v>
      </c>
      <c r="AB11" s="11" t="s">
        <v>18</v>
      </c>
      <c r="AC11" s="12">
        <f>$Q$35</f>
        <v>0</v>
      </c>
      <c r="AD11" s="10">
        <f>$O$76</f>
        <v>0</v>
      </c>
      <c r="AE11" s="11" t="s">
        <v>18</v>
      </c>
      <c r="AF11" s="12">
        <f>$Q$76</f>
        <v>3</v>
      </c>
      <c r="AG11" s="10">
        <f>$AS$68</f>
        <v>0</v>
      </c>
      <c r="AH11" s="11" t="s">
        <v>18</v>
      </c>
      <c r="AI11" s="12">
        <f>$AU$68</f>
        <v>3</v>
      </c>
      <c r="AJ11" s="10">
        <f>$AS$51</f>
        <v>0</v>
      </c>
      <c r="AK11" s="11" t="s">
        <v>18</v>
      </c>
      <c r="AL11" s="12">
        <f>$AU$51</f>
        <v>3</v>
      </c>
      <c r="AM11" s="14">
        <f>SUM(AJ12,AG12,AD12,AA12,X12,U12,R12,O12,I12,F12,C12)</f>
        <v>3</v>
      </c>
      <c r="AN11" s="11" t="s">
        <v>18</v>
      </c>
      <c r="AO11" s="12">
        <f>SUM(AL12,AI12,AF12,AC12,Z12,W12,T12,Q12,K12,H12,E12)</f>
        <v>8</v>
      </c>
      <c r="AP11" s="10">
        <f>SUM(AJ11,AG11,AD11,AA11,X11,U11,R11,O11,L11,I11,F11,C11)</f>
        <v>11</v>
      </c>
      <c r="AQ11" s="11" t="s">
        <v>18</v>
      </c>
      <c r="AR11" s="12">
        <f>SUM(AL11,AI11,AF11,AC11,Z11,W11,T11,Q11,N11,K11,H11,E11)</f>
        <v>25</v>
      </c>
      <c r="AS11" s="1046"/>
      <c r="AT11" s="1023"/>
      <c r="AU11" s="1024"/>
    </row>
    <row r="12" spans="1:47" ht="13.5" customHeight="1">
      <c r="A12" s="15"/>
      <c r="B12" s="238" t="s">
        <v>122</v>
      </c>
      <c r="C12" s="16">
        <f>IF(C11=3,1,0)</f>
        <v>0</v>
      </c>
      <c r="D12" s="17"/>
      <c r="E12" s="17">
        <f>IF(E11=3,1,0)</f>
        <v>1</v>
      </c>
      <c r="F12" s="16">
        <f>IF(F11=3,1,0)</f>
        <v>0</v>
      </c>
      <c r="G12" s="17"/>
      <c r="H12" s="17">
        <f>IF(H11=3,1,0)</f>
        <v>1</v>
      </c>
      <c r="I12" s="16">
        <f>IF(I11=3,1,0)</f>
        <v>0</v>
      </c>
      <c r="J12" s="17"/>
      <c r="K12" s="17">
        <f>IF(K11=3,1,0)</f>
        <v>1</v>
      </c>
      <c r="L12" s="242"/>
      <c r="M12" s="243"/>
      <c r="N12" s="243"/>
      <c r="O12" s="16">
        <f>IF(O11=3,1,0)</f>
        <v>0</v>
      </c>
      <c r="P12" s="17"/>
      <c r="Q12" s="17">
        <f>IF(Q11=3,1,0)</f>
        <v>1</v>
      </c>
      <c r="R12" s="16">
        <f>IF(R11=3,1,0)</f>
        <v>0</v>
      </c>
      <c r="S12" s="17"/>
      <c r="T12" s="17">
        <f>IF(T11=3,1,0)</f>
        <v>1</v>
      </c>
      <c r="U12" s="16">
        <f>IF(U11=3,1,0)</f>
        <v>1</v>
      </c>
      <c r="V12" s="17"/>
      <c r="W12" s="17">
        <f>IF(W11=3,1,0)</f>
        <v>0</v>
      </c>
      <c r="X12" s="16">
        <f>IF(X11=3,1,0)</f>
        <v>1</v>
      </c>
      <c r="Y12" s="17"/>
      <c r="Z12" s="17">
        <f>IF(Z11=3,1,0)</f>
        <v>0</v>
      </c>
      <c r="AA12" s="16">
        <f>IF(AA11=3,1,0)</f>
        <v>1</v>
      </c>
      <c r="AB12" s="17"/>
      <c r="AC12" s="17">
        <f>IF(AC11=3,1,0)</f>
        <v>0</v>
      </c>
      <c r="AD12" s="16">
        <f>IF(AD11=3,1,0)</f>
        <v>0</v>
      </c>
      <c r="AE12" s="17"/>
      <c r="AF12" s="17">
        <f>IF(AF11=3,1,0)</f>
        <v>1</v>
      </c>
      <c r="AG12" s="16">
        <f>IF(AG11=3,1,0)</f>
        <v>0</v>
      </c>
      <c r="AH12" s="17"/>
      <c r="AI12" s="17">
        <f>IF(AI11=3,1,0)</f>
        <v>1</v>
      </c>
      <c r="AJ12" s="16">
        <f>IF(AJ11=3,1,0)</f>
        <v>0</v>
      </c>
      <c r="AK12" s="17"/>
      <c r="AL12" s="17">
        <f>IF(AL11=3,1,0)</f>
        <v>1</v>
      </c>
      <c r="AM12" s="18"/>
      <c r="AN12" s="19"/>
      <c r="AO12" s="20"/>
      <c r="AP12" s="21"/>
      <c r="AQ12" s="19"/>
      <c r="AR12" s="20"/>
      <c r="AS12" s="248"/>
      <c r="AT12" s="251"/>
      <c r="AU12" s="250"/>
    </row>
    <row r="13" spans="1:47" ht="13.5" customHeight="1">
      <c r="A13" s="9">
        <v>5</v>
      </c>
      <c r="B13" s="237" t="s">
        <v>129</v>
      </c>
      <c r="C13" s="10">
        <f>$AU$56</f>
        <v>0</v>
      </c>
      <c r="D13" s="11" t="s">
        <v>18</v>
      </c>
      <c r="E13" s="12">
        <f>$AS$56</f>
        <v>3</v>
      </c>
      <c r="F13" s="10">
        <f>$Q$57</f>
        <v>1</v>
      </c>
      <c r="G13" s="11" t="s">
        <v>18</v>
      </c>
      <c r="H13" s="12">
        <f>$O$57</f>
        <v>3</v>
      </c>
      <c r="I13" s="10">
        <f>$AU$50</f>
        <v>3</v>
      </c>
      <c r="J13" s="11" t="s">
        <v>18</v>
      </c>
      <c r="K13" s="12">
        <f>$AS$50</f>
        <v>1</v>
      </c>
      <c r="L13" s="10">
        <f>$Q$51</f>
        <v>3</v>
      </c>
      <c r="M13" s="11" t="s">
        <v>18</v>
      </c>
      <c r="N13" s="12">
        <f>$O$51</f>
        <v>0</v>
      </c>
      <c r="O13" s="239"/>
      <c r="P13" s="244"/>
      <c r="Q13" s="241"/>
      <c r="R13" s="10">
        <f>$O$44</f>
        <v>3</v>
      </c>
      <c r="S13" s="11" t="s">
        <v>18</v>
      </c>
      <c r="T13" s="12">
        <f>$Q$44</f>
        <v>0</v>
      </c>
      <c r="U13" s="10">
        <f>$AS$36</f>
        <v>3</v>
      </c>
      <c r="V13" s="11" t="s">
        <v>18</v>
      </c>
      <c r="W13" s="12">
        <f>$AU$36</f>
        <v>0</v>
      </c>
      <c r="X13" s="10">
        <f>$O$36</f>
        <v>3</v>
      </c>
      <c r="Y13" s="11" t="s">
        <v>18</v>
      </c>
      <c r="Z13" s="12">
        <f>$Q$36</f>
        <v>1</v>
      </c>
      <c r="AA13" s="10">
        <f>$O$77</f>
        <v>3</v>
      </c>
      <c r="AB13" s="11" t="s">
        <v>18</v>
      </c>
      <c r="AC13" s="12">
        <f>$Q$77</f>
        <v>0</v>
      </c>
      <c r="AD13" s="10">
        <f>$AS$69</f>
        <v>2</v>
      </c>
      <c r="AE13" s="11" t="s">
        <v>18</v>
      </c>
      <c r="AF13" s="12">
        <f>$AU$69</f>
        <v>3</v>
      </c>
      <c r="AG13" s="10">
        <f>$O$68</f>
        <v>0</v>
      </c>
      <c r="AH13" s="11" t="s">
        <v>18</v>
      </c>
      <c r="AI13" s="12">
        <f>$Q$68</f>
        <v>3</v>
      </c>
      <c r="AJ13" s="10">
        <f>$AS$44</f>
        <v>3</v>
      </c>
      <c r="AK13" s="11" t="s">
        <v>18</v>
      </c>
      <c r="AL13" s="12">
        <f>$AU$44</f>
        <v>1</v>
      </c>
      <c r="AM13" s="14">
        <f>SUM(AJ14,AG14,AD14,AA14,X14,U14,R14,L14,I14,F14,C14)</f>
        <v>7</v>
      </c>
      <c r="AN13" s="11" t="s">
        <v>18</v>
      </c>
      <c r="AO13" s="12">
        <f>SUM(AL14,AI14,AF14,AC14,Z14,W14,T14,N14,K14,H14,E14)</f>
        <v>4</v>
      </c>
      <c r="AP13" s="10">
        <f>SUM(AJ13,AG13,AD13,AA13,X13,U13,R13,O13,L13,I13,F13,C13)</f>
        <v>24</v>
      </c>
      <c r="AQ13" s="11" t="s">
        <v>18</v>
      </c>
      <c r="AR13" s="12">
        <f>SUM(AL13,AI13,AF13,AC13,Z13,W13,T13,Q13,N13,K13,H13,E13)</f>
        <v>15</v>
      </c>
      <c r="AS13" s="1025"/>
      <c r="AT13" s="1023"/>
      <c r="AU13" s="1024"/>
    </row>
    <row r="14" spans="1:47" ht="13.5" customHeight="1">
      <c r="A14" s="15"/>
      <c r="B14" s="238" t="s">
        <v>115</v>
      </c>
      <c r="C14" s="16">
        <f>IF(C13=3,1,0)</f>
        <v>0</v>
      </c>
      <c r="D14" s="17"/>
      <c r="E14" s="17">
        <f>IF(E13=3,1,0)</f>
        <v>1</v>
      </c>
      <c r="F14" s="16">
        <f>IF(F13=3,1,0)</f>
        <v>0</v>
      </c>
      <c r="G14" s="17"/>
      <c r="H14" s="17">
        <f>IF(H13=3,1,0)</f>
        <v>1</v>
      </c>
      <c r="I14" s="16">
        <f>IF(I13=3,1,0)</f>
        <v>1</v>
      </c>
      <c r="J14" s="17"/>
      <c r="K14" s="17">
        <f>IF(K13=3,1,0)</f>
        <v>0</v>
      </c>
      <c r="L14" s="16">
        <f>IF(L13=3,1,0)</f>
        <v>1</v>
      </c>
      <c r="M14" s="17"/>
      <c r="N14" s="17">
        <f>IF(N13=3,1,0)</f>
        <v>0</v>
      </c>
      <c r="O14" s="242"/>
      <c r="P14" s="243"/>
      <c r="Q14" s="243"/>
      <c r="R14" s="16">
        <f>IF(R13=3,1,0)</f>
        <v>1</v>
      </c>
      <c r="S14" s="17"/>
      <c r="T14" s="17">
        <f>IF(T13=3,1,0)</f>
        <v>0</v>
      </c>
      <c r="U14" s="16">
        <f>IF(U13=3,1,0)</f>
        <v>1</v>
      </c>
      <c r="V14" s="17"/>
      <c r="W14" s="17">
        <f>IF(W13=3,1,0)</f>
        <v>0</v>
      </c>
      <c r="X14" s="16">
        <f>IF(X13=3,1,0)</f>
        <v>1</v>
      </c>
      <c r="Y14" s="17"/>
      <c r="Z14" s="17">
        <f>IF(Z13=3,1,0)</f>
        <v>0</v>
      </c>
      <c r="AA14" s="16">
        <f>IF(AA13=3,1,0)</f>
        <v>1</v>
      </c>
      <c r="AB14" s="17"/>
      <c r="AC14" s="17">
        <f>IF(AC13=3,1,0)</f>
        <v>0</v>
      </c>
      <c r="AD14" s="16">
        <f>IF(AD13=3,1,0)</f>
        <v>0</v>
      </c>
      <c r="AE14" s="17"/>
      <c r="AF14" s="17">
        <f>IF(AF13=3,1,0)</f>
        <v>1</v>
      </c>
      <c r="AG14" s="16">
        <f>IF(AG13=3,1,0)</f>
        <v>0</v>
      </c>
      <c r="AH14" s="17"/>
      <c r="AI14" s="17">
        <f>IF(AI13=3,1,0)</f>
        <v>1</v>
      </c>
      <c r="AJ14" s="16">
        <f>IF(AJ13=3,1,0)</f>
        <v>1</v>
      </c>
      <c r="AK14" s="17"/>
      <c r="AL14" s="17">
        <f>IF(AL13=3,1,0)</f>
        <v>0</v>
      </c>
      <c r="AM14" s="18"/>
      <c r="AN14" s="19"/>
      <c r="AO14" s="20"/>
      <c r="AP14" s="21"/>
      <c r="AQ14" s="19"/>
      <c r="AR14" s="20"/>
      <c r="AS14" s="248"/>
      <c r="AT14" s="251"/>
      <c r="AU14" s="250"/>
    </row>
    <row r="15" spans="1:47" ht="13.5" customHeight="1">
      <c r="A15" s="9">
        <v>6</v>
      </c>
      <c r="B15" s="237" t="s">
        <v>130</v>
      </c>
      <c r="C15" s="10">
        <f>$Q$56</f>
        <v>0</v>
      </c>
      <c r="D15" s="11" t="s">
        <v>18</v>
      </c>
      <c r="E15" s="12">
        <f>$O$56</f>
        <v>3</v>
      </c>
      <c r="F15" s="10">
        <f>$AU$49</f>
        <v>0</v>
      </c>
      <c r="G15" s="11" t="s">
        <v>18</v>
      </c>
      <c r="H15" s="12">
        <f>$AS$49</f>
        <v>3</v>
      </c>
      <c r="I15" s="10">
        <f>$Q$50</f>
        <v>0</v>
      </c>
      <c r="J15" s="11" t="s">
        <v>18</v>
      </c>
      <c r="K15" s="12">
        <f>$O$50</f>
        <v>3</v>
      </c>
      <c r="L15" s="10">
        <f>$AU$43</f>
        <v>3</v>
      </c>
      <c r="M15" s="11" t="s">
        <v>18</v>
      </c>
      <c r="N15" s="12">
        <f>$AS$43</f>
        <v>0</v>
      </c>
      <c r="O15" s="10">
        <f>$Q$44</f>
        <v>0</v>
      </c>
      <c r="P15" s="11" t="s">
        <v>18</v>
      </c>
      <c r="Q15" s="12">
        <f>$O$44</f>
        <v>3</v>
      </c>
      <c r="R15" s="239"/>
      <c r="S15" s="244"/>
      <c r="T15" s="241"/>
      <c r="U15" s="10">
        <f>$O$37</f>
        <v>3</v>
      </c>
      <c r="V15" s="11" t="s">
        <v>18</v>
      </c>
      <c r="W15" s="12">
        <f>$Q$37</f>
        <v>1</v>
      </c>
      <c r="X15" s="10">
        <f>$O$78</f>
        <v>3</v>
      </c>
      <c r="Y15" s="11" t="s">
        <v>18</v>
      </c>
      <c r="Z15" s="12">
        <f>$Q$78</f>
        <v>0</v>
      </c>
      <c r="AA15" s="10">
        <f>$AS$70</f>
        <v>3</v>
      </c>
      <c r="AB15" s="11" t="s">
        <v>18</v>
      </c>
      <c r="AC15" s="12">
        <f>$AU$70</f>
        <v>2</v>
      </c>
      <c r="AD15" s="10">
        <f>$O$69</f>
        <v>0</v>
      </c>
      <c r="AE15" s="11" t="s">
        <v>18</v>
      </c>
      <c r="AF15" s="12">
        <f>$Q$69</f>
        <v>3</v>
      </c>
      <c r="AG15" s="10">
        <f>$AS$59</f>
        <v>1</v>
      </c>
      <c r="AH15" s="11" t="s">
        <v>18</v>
      </c>
      <c r="AI15" s="12">
        <f>$AU$59</f>
        <v>3</v>
      </c>
      <c r="AJ15" s="10">
        <f>$AS$37</f>
        <v>1</v>
      </c>
      <c r="AK15" s="11" t="s">
        <v>18</v>
      </c>
      <c r="AL15" s="12">
        <f>$AU$37</f>
        <v>3</v>
      </c>
      <c r="AM15" s="14">
        <f>SUM(AJ16,AG16,AD16,AA16,X16,U16,O16,L16,I16,F16,C16)</f>
        <v>4</v>
      </c>
      <c r="AN15" s="11" t="s">
        <v>18</v>
      </c>
      <c r="AO15" s="12">
        <f>SUM(AL16,AI16,AF16,AC16,Z16,W16,Q16,N16,K16,H16,E16)</f>
        <v>7</v>
      </c>
      <c r="AP15" s="10">
        <f>SUM(AJ15,AG15,AD15,AA15,X15,U15,R15,O15,L15,I15,F15,C15)</f>
        <v>14</v>
      </c>
      <c r="AQ15" s="11" t="s">
        <v>18</v>
      </c>
      <c r="AR15" s="12">
        <f>SUM(AL15,AI15,AF15,AC15,Z15,W15,T15,Q15,N15,K15,H15,E15)</f>
        <v>24</v>
      </c>
      <c r="AS15" s="1025"/>
      <c r="AT15" s="1023"/>
      <c r="AU15" s="1024"/>
    </row>
    <row r="16" spans="1:47" ht="13.5" customHeight="1">
      <c r="A16" s="15"/>
      <c r="B16" s="238" t="s">
        <v>115</v>
      </c>
      <c r="C16" s="16">
        <f>IF(C15=3,1,0)</f>
        <v>0</v>
      </c>
      <c r="D16" s="17"/>
      <c r="E16" s="17">
        <f>IF(E15=3,1,0)</f>
        <v>1</v>
      </c>
      <c r="F16" s="16">
        <f>IF(F15=3,1,0)</f>
        <v>0</v>
      </c>
      <c r="G16" s="17"/>
      <c r="H16" s="17">
        <f>IF(H15=3,1,0)</f>
        <v>1</v>
      </c>
      <c r="I16" s="16">
        <f>IF(I15=3,1,0)</f>
        <v>0</v>
      </c>
      <c r="J16" s="17"/>
      <c r="K16" s="17">
        <f>IF(K15=3,1,0)</f>
        <v>1</v>
      </c>
      <c r="L16" s="16">
        <f>IF(L15=3,1,0)</f>
        <v>1</v>
      </c>
      <c r="M16" s="17"/>
      <c r="N16" s="17">
        <f>IF(N15=3,1,0)</f>
        <v>0</v>
      </c>
      <c r="O16" s="16">
        <f>IF(O15=3,1,0)</f>
        <v>0</v>
      </c>
      <c r="P16" s="17"/>
      <c r="Q16" s="17">
        <f>IF(Q15=3,1,0)</f>
        <v>1</v>
      </c>
      <c r="R16" s="242"/>
      <c r="S16" s="243"/>
      <c r="T16" s="243"/>
      <c r="U16" s="16">
        <f>IF(U15=3,1,0)</f>
        <v>1</v>
      </c>
      <c r="V16" s="17"/>
      <c r="W16" s="17">
        <f>IF(W15=3,1,0)</f>
        <v>0</v>
      </c>
      <c r="X16" s="16">
        <f>IF(X15=3,1,0)</f>
        <v>1</v>
      </c>
      <c r="Y16" s="17"/>
      <c r="Z16" s="17">
        <f>IF(Z15=3,1,0)</f>
        <v>0</v>
      </c>
      <c r="AA16" s="16">
        <f>IF(AA15=3,1,0)</f>
        <v>1</v>
      </c>
      <c r="AB16" s="17"/>
      <c r="AC16" s="17">
        <f>IF(AC15=3,1,0)</f>
        <v>0</v>
      </c>
      <c r="AD16" s="16">
        <f>IF(AD15=3,1,0)</f>
        <v>0</v>
      </c>
      <c r="AE16" s="17"/>
      <c r="AF16" s="17">
        <f>IF(AF15=3,1,0)</f>
        <v>1</v>
      </c>
      <c r="AG16" s="16">
        <f>IF(AG15=3,1,0)</f>
        <v>0</v>
      </c>
      <c r="AH16" s="17"/>
      <c r="AI16" s="17">
        <f>IF(AI15=3,1,0)</f>
        <v>1</v>
      </c>
      <c r="AJ16" s="16">
        <f>IF(AJ15=3,1,0)</f>
        <v>0</v>
      </c>
      <c r="AK16" s="17"/>
      <c r="AL16" s="17">
        <f>IF(AL15=3,1,0)</f>
        <v>1</v>
      </c>
      <c r="AM16" s="18"/>
      <c r="AN16" s="19"/>
      <c r="AO16" s="20"/>
      <c r="AP16" s="21"/>
      <c r="AQ16" s="19"/>
      <c r="AR16" s="20"/>
      <c r="AS16" s="248"/>
      <c r="AT16" s="251"/>
      <c r="AU16" s="250"/>
    </row>
    <row r="17" spans="1:47" ht="13.5" customHeight="1">
      <c r="A17" s="9">
        <v>7</v>
      </c>
      <c r="B17" s="237" t="s">
        <v>131</v>
      </c>
      <c r="C17" s="10">
        <f>$AU$48</f>
        <v>1</v>
      </c>
      <c r="D17" s="11" t="s">
        <v>18</v>
      </c>
      <c r="E17" s="12">
        <f>$AS$48</f>
        <v>3</v>
      </c>
      <c r="F17" s="10">
        <f>$Q$49</f>
        <v>0</v>
      </c>
      <c r="G17" s="11" t="s">
        <v>18</v>
      </c>
      <c r="H17" s="12">
        <f>$O$49</f>
        <v>3</v>
      </c>
      <c r="I17" s="10">
        <f>$AU$42</f>
        <v>0</v>
      </c>
      <c r="J17" s="11" t="s">
        <v>18</v>
      </c>
      <c r="K17" s="12">
        <f>$AS$42</f>
        <v>3</v>
      </c>
      <c r="L17" s="10">
        <f>$Q$43</f>
        <v>1</v>
      </c>
      <c r="M17" s="11" t="s">
        <v>18</v>
      </c>
      <c r="N17" s="12">
        <f>$O$43</f>
        <v>3</v>
      </c>
      <c r="O17" s="10">
        <f>$AU$36</f>
        <v>0</v>
      </c>
      <c r="P17" s="11" t="s">
        <v>18</v>
      </c>
      <c r="Q17" s="12">
        <f>$AS$36</f>
        <v>3</v>
      </c>
      <c r="R17" s="10">
        <f>$Q$37</f>
        <v>1</v>
      </c>
      <c r="S17" s="11" t="s">
        <v>18</v>
      </c>
      <c r="T17" s="12">
        <f>$O$37</f>
        <v>3</v>
      </c>
      <c r="U17" s="239"/>
      <c r="V17" s="244"/>
      <c r="W17" s="241"/>
      <c r="X17" s="10">
        <f>$AS$71</f>
        <v>3</v>
      </c>
      <c r="Y17" s="11" t="s">
        <v>18</v>
      </c>
      <c r="Z17" s="12">
        <f>$AU$71</f>
        <v>0</v>
      </c>
      <c r="AA17" s="10">
        <f>$O$70</f>
        <v>3</v>
      </c>
      <c r="AB17" s="11" t="s">
        <v>18</v>
      </c>
      <c r="AC17" s="12">
        <f>$Q$70</f>
        <v>2</v>
      </c>
      <c r="AD17" s="10">
        <f>$AS$60</f>
        <v>1</v>
      </c>
      <c r="AE17" s="11" t="s">
        <v>18</v>
      </c>
      <c r="AF17" s="12">
        <f>$AU$60</f>
        <v>3</v>
      </c>
      <c r="AG17" s="10">
        <f>$O$59</f>
        <v>1</v>
      </c>
      <c r="AH17" s="11" t="s">
        <v>18</v>
      </c>
      <c r="AI17" s="12">
        <f>$Q$59</f>
        <v>3</v>
      </c>
      <c r="AJ17" s="10">
        <f>$O$79</f>
        <v>3</v>
      </c>
      <c r="AK17" s="11" t="s">
        <v>18</v>
      </c>
      <c r="AL17" s="12">
        <f>$Q$79</f>
        <v>2</v>
      </c>
      <c r="AM17" s="14">
        <f>SUM(AJ18,AG18,AD18,AA18,X18,R18,O18,L18,I18,F18,C18)</f>
        <v>3</v>
      </c>
      <c r="AN17" s="11" t="s">
        <v>18</v>
      </c>
      <c r="AO17" s="12">
        <f>SUM(AL18,AI18,AF18,AC18,Z18,T18,Q18,N18,K18,H18,E18)</f>
        <v>8</v>
      </c>
      <c r="AP17" s="10">
        <f>SUM(AJ17,AG17,AD17,AA17,X17,U17,R17,O17,L17,I17,F17,C17)</f>
        <v>14</v>
      </c>
      <c r="AQ17" s="11" t="s">
        <v>18</v>
      </c>
      <c r="AR17" s="12">
        <f>SUM(AL17,AI17,AF17,AC17,Z17,W17,T17,Q17,N17,K17,H17,E17)</f>
        <v>28</v>
      </c>
      <c r="AS17" s="1025"/>
      <c r="AT17" s="1023"/>
      <c r="AU17" s="1024"/>
    </row>
    <row r="18" spans="1:47" ht="13.5" customHeight="1">
      <c r="A18" s="15"/>
      <c r="B18" s="238" t="s">
        <v>115</v>
      </c>
      <c r="C18" s="16">
        <f>IF(C17=3,1,0)</f>
        <v>0</v>
      </c>
      <c r="D18" s="17"/>
      <c r="E18" s="17">
        <f>IF(E17=3,1,0)</f>
        <v>1</v>
      </c>
      <c r="F18" s="16">
        <f>IF(F17=3,1,0)</f>
        <v>0</v>
      </c>
      <c r="G18" s="17"/>
      <c r="H18" s="17">
        <f>IF(H17=3,1,0)</f>
        <v>1</v>
      </c>
      <c r="I18" s="16">
        <f>IF(I17=3,1,0)</f>
        <v>0</v>
      </c>
      <c r="J18" s="17"/>
      <c r="K18" s="17">
        <f>IF(K17=3,1,0)</f>
        <v>1</v>
      </c>
      <c r="L18" s="16">
        <f>IF(L17=3,1,0)</f>
        <v>0</v>
      </c>
      <c r="M18" s="17"/>
      <c r="N18" s="17">
        <f>IF(N17=3,1,0)</f>
        <v>1</v>
      </c>
      <c r="O18" s="16">
        <f>IF(O17=3,1,0)</f>
        <v>0</v>
      </c>
      <c r="P18" s="17"/>
      <c r="Q18" s="17">
        <f>IF(Q17=3,1,0)</f>
        <v>1</v>
      </c>
      <c r="R18" s="16">
        <f>IF(R17=3,1,0)</f>
        <v>0</v>
      </c>
      <c r="S18" s="17"/>
      <c r="T18" s="17">
        <f>IF(T17=3,1,0)</f>
        <v>1</v>
      </c>
      <c r="U18" s="242"/>
      <c r="V18" s="243"/>
      <c r="W18" s="243"/>
      <c r="X18" s="16">
        <f>IF(X17=3,1,0)</f>
        <v>1</v>
      </c>
      <c r="Y18" s="17"/>
      <c r="Z18" s="17">
        <f>IF(Z17=3,1,0)</f>
        <v>0</v>
      </c>
      <c r="AA18" s="16">
        <f>IF(AA17=3,1,0)</f>
        <v>1</v>
      </c>
      <c r="AB18" s="17">
        <f>IF(AB17=3,1,0)</f>
        <v>0</v>
      </c>
      <c r="AC18" s="17">
        <f>IF(AC17=3,1,0)</f>
        <v>0</v>
      </c>
      <c r="AD18" s="16">
        <f>IF(AD17=3,1,0)</f>
        <v>0</v>
      </c>
      <c r="AE18" s="17"/>
      <c r="AF18" s="17">
        <f>IF(AF17=3,1,0)</f>
        <v>1</v>
      </c>
      <c r="AG18" s="16">
        <f>IF(AG17=3,1,0)</f>
        <v>0</v>
      </c>
      <c r="AH18" s="17"/>
      <c r="AI18" s="17">
        <f>IF(AI17=3,1,0)</f>
        <v>1</v>
      </c>
      <c r="AJ18" s="16">
        <f>IF(AJ17=3,1,0)</f>
        <v>1</v>
      </c>
      <c r="AK18" s="17"/>
      <c r="AL18" s="17">
        <f>IF(AL17=3,1,0)</f>
        <v>0</v>
      </c>
      <c r="AM18" s="18"/>
      <c r="AN18" s="19"/>
      <c r="AO18" s="20"/>
      <c r="AP18" s="21"/>
      <c r="AQ18" s="19"/>
      <c r="AR18" s="20"/>
      <c r="AS18" s="248"/>
      <c r="AT18" s="251"/>
      <c r="AU18" s="250"/>
    </row>
    <row r="19" spans="1:47" ht="13.5" customHeight="1">
      <c r="A19" s="9">
        <v>8</v>
      </c>
      <c r="B19" s="237" t="s">
        <v>133</v>
      </c>
      <c r="C19" s="10">
        <f>$Q$48</f>
        <v>0</v>
      </c>
      <c r="D19" s="11" t="s">
        <v>18</v>
      </c>
      <c r="E19" s="12">
        <f>$O$48</f>
        <v>3</v>
      </c>
      <c r="F19" s="10">
        <f>$AU$41</f>
        <v>0</v>
      </c>
      <c r="G19" s="11" t="s">
        <v>18</v>
      </c>
      <c r="H19" s="12">
        <f>$AS$41</f>
        <v>3</v>
      </c>
      <c r="I19" s="10">
        <f>$Q$42</f>
        <v>1</v>
      </c>
      <c r="J19" s="11" t="s">
        <v>18</v>
      </c>
      <c r="K19" s="12">
        <f>$O$42</f>
        <v>3</v>
      </c>
      <c r="L19" s="10">
        <f>$AU$35</f>
        <v>0</v>
      </c>
      <c r="M19" s="11" t="s">
        <v>18</v>
      </c>
      <c r="N19" s="12">
        <f>$AS$35</f>
        <v>3</v>
      </c>
      <c r="O19" s="10">
        <f>$Q$36</f>
        <v>1</v>
      </c>
      <c r="P19" s="11" t="s">
        <v>18</v>
      </c>
      <c r="Q19" s="12">
        <f>$O$36</f>
        <v>3</v>
      </c>
      <c r="R19" s="10">
        <f>$Q$78</f>
        <v>0</v>
      </c>
      <c r="S19" s="11" t="s">
        <v>18</v>
      </c>
      <c r="T19" s="12">
        <f>$O$78</f>
        <v>3</v>
      </c>
      <c r="U19" s="10">
        <f>$AU$71</f>
        <v>0</v>
      </c>
      <c r="V19" s="11" t="s">
        <v>18</v>
      </c>
      <c r="W19" s="12">
        <f>$AS$71</f>
        <v>3</v>
      </c>
      <c r="X19" s="239"/>
      <c r="Y19" s="244"/>
      <c r="Z19" s="241"/>
      <c r="AA19" s="10">
        <f>$AS$61</f>
        <v>3</v>
      </c>
      <c r="AB19" s="11" t="s">
        <v>18</v>
      </c>
      <c r="AC19" s="12">
        <f>$AU$61</f>
        <v>0</v>
      </c>
      <c r="AD19" s="10">
        <f>$O$60</f>
        <v>1</v>
      </c>
      <c r="AE19" s="11" t="s">
        <v>18</v>
      </c>
      <c r="AF19" s="12">
        <f>$Q$60</f>
        <v>3</v>
      </c>
      <c r="AG19" s="10">
        <f>$AS$52</f>
        <v>0</v>
      </c>
      <c r="AH19" s="11" t="s">
        <v>18</v>
      </c>
      <c r="AI19" s="12">
        <f>$AU$52</f>
        <v>3</v>
      </c>
      <c r="AJ19" s="10">
        <f>$O$71</f>
        <v>3</v>
      </c>
      <c r="AK19" s="11" t="s">
        <v>18</v>
      </c>
      <c r="AL19" s="12">
        <f>$Q$71</f>
        <v>0</v>
      </c>
      <c r="AM19" s="14">
        <f>SUM(AJ20,AG20,AD20,AA20,U20,R20,O20,L20,I20,F20,C20)</f>
        <v>2</v>
      </c>
      <c r="AN19" s="11" t="s">
        <v>18</v>
      </c>
      <c r="AO19" s="12">
        <f>SUM(AL20,AI20,AF20,AC20,W20,T20,Q20,N20,K20,H20,E20)</f>
        <v>9</v>
      </c>
      <c r="AP19" s="10">
        <f>SUM(AJ19,AG19,AD19,AA19,X19,U19,R19,O19,L19,I19,F19,C19)</f>
        <v>9</v>
      </c>
      <c r="AQ19" s="11" t="s">
        <v>18</v>
      </c>
      <c r="AR19" s="12">
        <f>SUM(AL19,AI19,AF19,AC19,Z19,W19,T19,Q19,N19,K19,H19,E19)</f>
        <v>27</v>
      </c>
      <c r="AS19" s="1025"/>
      <c r="AT19" s="1023"/>
      <c r="AU19" s="1024"/>
    </row>
    <row r="20" spans="1:47" ht="13.5" customHeight="1">
      <c r="A20" s="15"/>
      <c r="B20" s="238" t="s">
        <v>119</v>
      </c>
      <c r="C20" s="16">
        <f>IF(C19=3,1,0)</f>
        <v>0</v>
      </c>
      <c r="D20" s="17"/>
      <c r="E20" s="17">
        <f>IF(E19=3,1,0)</f>
        <v>1</v>
      </c>
      <c r="F20" s="16">
        <f>IF(F19=3,1,0)</f>
        <v>0</v>
      </c>
      <c r="G20" s="17"/>
      <c r="H20" s="17">
        <f>IF(H19=3,1,0)</f>
        <v>1</v>
      </c>
      <c r="I20" s="16">
        <f>IF(I19=3,1,0)</f>
        <v>0</v>
      </c>
      <c r="J20" s="17"/>
      <c r="K20" s="17">
        <f>IF(K19=3,1,0)</f>
        <v>1</v>
      </c>
      <c r="L20" s="16">
        <f>IF(L19=3,1,0)</f>
        <v>0</v>
      </c>
      <c r="M20" s="17"/>
      <c r="N20" s="17">
        <f>IF(N19=3,1,0)</f>
        <v>1</v>
      </c>
      <c r="O20" s="16">
        <f>IF(O19=3,1,0)</f>
        <v>0</v>
      </c>
      <c r="P20" s="17"/>
      <c r="Q20" s="17">
        <f>IF(Q19=3,1,0)</f>
        <v>1</v>
      </c>
      <c r="R20" s="16">
        <f>IF(R19=3,1,0)</f>
        <v>0</v>
      </c>
      <c r="S20" s="17"/>
      <c r="T20" s="17">
        <f>IF(T19=3,1,0)</f>
        <v>1</v>
      </c>
      <c r="U20" s="16">
        <f>IF(U19=3,1,0)</f>
        <v>0</v>
      </c>
      <c r="V20" s="17"/>
      <c r="W20" s="17">
        <f>IF(W19=3,1,0)</f>
        <v>1</v>
      </c>
      <c r="X20" s="242"/>
      <c r="Y20" s="243"/>
      <c r="Z20" s="243"/>
      <c r="AA20" s="16">
        <f>IF(AA19=3,1,0)</f>
        <v>1</v>
      </c>
      <c r="AB20" s="17"/>
      <c r="AC20" s="17">
        <f>IF(AC19=3,1,0)</f>
        <v>0</v>
      </c>
      <c r="AD20" s="16">
        <f>IF(AD19=3,1,0)</f>
        <v>0</v>
      </c>
      <c r="AE20" s="17"/>
      <c r="AF20" s="17">
        <f>IF(AF19=3,1,0)</f>
        <v>1</v>
      </c>
      <c r="AG20" s="16">
        <f>IF(AG19=3,1,0)</f>
        <v>0</v>
      </c>
      <c r="AH20" s="17"/>
      <c r="AI20" s="17">
        <f>IF(AI19=3,1,0)</f>
        <v>1</v>
      </c>
      <c r="AJ20" s="16">
        <f>IF(AJ19=3,1,0)</f>
        <v>1</v>
      </c>
      <c r="AK20" s="17"/>
      <c r="AL20" s="17">
        <f>IF(AL19=3,1,0)</f>
        <v>0</v>
      </c>
      <c r="AM20" s="18"/>
      <c r="AN20" s="19"/>
      <c r="AO20" s="20"/>
      <c r="AP20" s="21"/>
      <c r="AQ20" s="19"/>
      <c r="AR20" s="20"/>
      <c r="AS20" s="248"/>
      <c r="AT20" s="251"/>
      <c r="AU20" s="250"/>
    </row>
    <row r="21" spans="1:47" ht="13.5" customHeight="1">
      <c r="A21" s="9">
        <v>9</v>
      </c>
      <c r="B21" s="237" t="s">
        <v>135</v>
      </c>
      <c r="C21" s="10">
        <f>$AU$40</f>
        <v>0</v>
      </c>
      <c r="D21" s="11" t="s">
        <v>18</v>
      </c>
      <c r="E21" s="12">
        <f>$AS$40</f>
        <v>3</v>
      </c>
      <c r="F21" s="10">
        <f>$Q$41</f>
        <v>0</v>
      </c>
      <c r="G21" s="11" t="s">
        <v>18</v>
      </c>
      <c r="H21" s="12">
        <f>$O$41</f>
        <v>3</v>
      </c>
      <c r="I21" s="10">
        <f>$AU$34</f>
        <v>0</v>
      </c>
      <c r="J21" s="11" t="s">
        <v>18</v>
      </c>
      <c r="K21" s="12">
        <f>$AS$34</f>
        <v>3</v>
      </c>
      <c r="L21" s="10">
        <f>$Q$35</f>
        <v>0</v>
      </c>
      <c r="M21" s="11" t="s">
        <v>18</v>
      </c>
      <c r="N21" s="12">
        <f>$O$35</f>
        <v>3</v>
      </c>
      <c r="O21" s="10">
        <f>$Q$77</f>
        <v>0</v>
      </c>
      <c r="P21" s="11" t="s">
        <v>18</v>
      </c>
      <c r="Q21" s="12">
        <f>$O$77</f>
        <v>3</v>
      </c>
      <c r="R21" s="10">
        <f>$AU$70</f>
        <v>2</v>
      </c>
      <c r="S21" s="11" t="s">
        <v>18</v>
      </c>
      <c r="T21" s="12">
        <f>$AS$70</f>
        <v>3</v>
      </c>
      <c r="U21" s="10">
        <f>$Q$70</f>
        <v>2</v>
      </c>
      <c r="V21" s="11" t="s">
        <v>18</v>
      </c>
      <c r="W21" s="12">
        <f>$O$70</f>
        <v>3</v>
      </c>
      <c r="X21" s="10">
        <f>$AU$61</f>
        <v>0</v>
      </c>
      <c r="Y21" s="11" t="s">
        <v>18</v>
      </c>
      <c r="Z21" s="12">
        <f>$AS$61</f>
        <v>3</v>
      </c>
      <c r="AA21" s="239"/>
      <c r="AB21" s="244"/>
      <c r="AC21" s="241"/>
      <c r="AD21" s="10">
        <f>$AS$53</f>
        <v>0</v>
      </c>
      <c r="AE21" s="11" t="s">
        <v>18</v>
      </c>
      <c r="AF21" s="12">
        <f>$AU$53</f>
        <v>3</v>
      </c>
      <c r="AG21" s="22">
        <f>$O$52</f>
        <v>0</v>
      </c>
      <c r="AH21" s="11" t="s">
        <v>18</v>
      </c>
      <c r="AI21" s="23">
        <f>$Q$52</f>
        <v>3</v>
      </c>
      <c r="AJ21" s="10">
        <f>$O$61</f>
        <v>2</v>
      </c>
      <c r="AK21" s="11" t="s">
        <v>18</v>
      </c>
      <c r="AL21" s="12">
        <f>$Q$61</f>
        <v>3</v>
      </c>
      <c r="AM21" s="14">
        <f>SUM(AJ22,AG22,AD22,X22,U22,R22,O22,L22,I22,F22,C22)</f>
        <v>0</v>
      </c>
      <c r="AN21" s="11" t="s">
        <v>18</v>
      </c>
      <c r="AO21" s="12">
        <f>SUM(AL22,AI22,AF22,Z22,W22,T22,Q22,N22,K22,H22,E22)</f>
        <v>11</v>
      </c>
      <c r="AP21" s="10">
        <f>SUM(AJ21,AG21,AD21,AA21,X21,U21,R21,O21,L21,I21,F21,C21)</f>
        <v>6</v>
      </c>
      <c r="AQ21" s="11" t="s">
        <v>18</v>
      </c>
      <c r="AR21" s="12">
        <f>SUM(AL21,AI21,AF21,AC21,Z21,W21,T21,Q21,N21,K21,H21,E21)</f>
        <v>33</v>
      </c>
      <c r="AS21" s="1025"/>
      <c r="AT21" s="1023"/>
      <c r="AU21" s="1024"/>
    </row>
    <row r="22" spans="1:47" ht="13.5" customHeight="1">
      <c r="A22" s="15"/>
      <c r="B22" s="238" t="s">
        <v>122</v>
      </c>
      <c r="C22" s="16">
        <f>IF(C21=3,1,0)</f>
        <v>0</v>
      </c>
      <c r="D22" s="17"/>
      <c r="E22" s="17">
        <f>IF(E21=3,1,0)</f>
        <v>1</v>
      </c>
      <c r="F22" s="16">
        <f>IF(F21=3,1,0)</f>
        <v>0</v>
      </c>
      <c r="G22" s="17"/>
      <c r="H22" s="17">
        <f>IF(H21=3,1,0)</f>
        <v>1</v>
      </c>
      <c r="I22" s="16">
        <f>IF(I21=3,1,0)</f>
        <v>0</v>
      </c>
      <c r="J22" s="17"/>
      <c r="K22" s="17">
        <f>IF(K21=3,1,0)</f>
        <v>1</v>
      </c>
      <c r="L22" s="16">
        <f>IF(L21=3,1,0)</f>
        <v>0</v>
      </c>
      <c r="M22" s="17"/>
      <c r="N22" s="17">
        <f>IF(N21=3,1,0)</f>
        <v>1</v>
      </c>
      <c r="O22" s="16">
        <f>IF(O21=3,1,0)</f>
        <v>0</v>
      </c>
      <c r="P22" s="17"/>
      <c r="Q22" s="17">
        <f>IF(Q21=3,1,0)</f>
        <v>1</v>
      </c>
      <c r="R22" s="16">
        <f>IF(R21=3,1,0)</f>
        <v>0</v>
      </c>
      <c r="S22" s="17"/>
      <c r="T22" s="17">
        <f>IF(T21=3,1,0)</f>
        <v>1</v>
      </c>
      <c r="U22" s="16">
        <f>IF(U21=3,1,0)</f>
        <v>0</v>
      </c>
      <c r="V22" s="17"/>
      <c r="W22" s="17">
        <f>IF(W21=3,1,0)</f>
        <v>1</v>
      </c>
      <c r="X22" s="16">
        <f>IF(X21=3,1,0)</f>
        <v>0</v>
      </c>
      <c r="Y22" s="17"/>
      <c r="Z22" s="17">
        <f>IF(Z21=3,1,0)</f>
        <v>1</v>
      </c>
      <c r="AA22" s="242"/>
      <c r="AB22" s="243"/>
      <c r="AC22" s="243"/>
      <c r="AD22" s="16">
        <f>IF(AD21=3,1,0)</f>
        <v>0</v>
      </c>
      <c r="AE22" s="17"/>
      <c r="AF22" s="17">
        <f>IF(AF21=3,1,0)</f>
        <v>1</v>
      </c>
      <c r="AG22" s="16">
        <f>IF(AG21=3,1,0)</f>
        <v>0</v>
      </c>
      <c r="AH22" s="17"/>
      <c r="AI22" s="17">
        <f>IF(AI21=3,1,0)</f>
        <v>1</v>
      </c>
      <c r="AJ22" s="16">
        <f>IF(AJ21=3,1,0)</f>
        <v>0</v>
      </c>
      <c r="AK22" s="17"/>
      <c r="AL22" s="17">
        <f>IF(AL21=3,1,0)</f>
        <v>1</v>
      </c>
      <c r="AM22" s="18"/>
      <c r="AN22" s="19"/>
      <c r="AO22" s="20"/>
      <c r="AP22" s="21"/>
      <c r="AQ22" s="19"/>
      <c r="AR22" s="20"/>
      <c r="AS22" s="248"/>
      <c r="AT22" s="251"/>
      <c r="AU22" s="250"/>
    </row>
    <row r="23" spans="1:47" ht="13.5" customHeight="1">
      <c r="A23" s="9">
        <v>10</v>
      </c>
      <c r="B23" s="237" t="s">
        <v>136</v>
      </c>
      <c r="C23" s="10">
        <f>$Q$40</f>
        <v>0</v>
      </c>
      <c r="D23" s="11" t="s">
        <v>18</v>
      </c>
      <c r="E23" s="12">
        <f>$O$40</f>
        <v>3</v>
      </c>
      <c r="F23" s="10">
        <f>$AU$33</f>
        <v>3</v>
      </c>
      <c r="G23" s="11" t="s">
        <v>18</v>
      </c>
      <c r="H23" s="12">
        <f>$AS$33</f>
        <v>1</v>
      </c>
      <c r="I23" s="10">
        <f>$Q$34</f>
        <v>0</v>
      </c>
      <c r="J23" s="11" t="s">
        <v>18</v>
      </c>
      <c r="K23" s="12">
        <f>$O$34</f>
        <v>3</v>
      </c>
      <c r="L23" s="10">
        <f>$Q$76</f>
        <v>3</v>
      </c>
      <c r="M23" s="11" t="s">
        <v>18</v>
      </c>
      <c r="N23" s="12">
        <f>$O$76</f>
        <v>0</v>
      </c>
      <c r="O23" s="10">
        <f>$AU$69</f>
        <v>3</v>
      </c>
      <c r="P23" s="11" t="s">
        <v>18</v>
      </c>
      <c r="Q23" s="12">
        <f>$AS$69</f>
        <v>2</v>
      </c>
      <c r="R23" s="10">
        <f>$Q$69</f>
        <v>3</v>
      </c>
      <c r="S23" s="11" t="s">
        <v>18</v>
      </c>
      <c r="T23" s="12">
        <f>$O$69</f>
        <v>0</v>
      </c>
      <c r="U23" s="10">
        <f>$AU$60</f>
        <v>3</v>
      </c>
      <c r="V23" s="11" t="s">
        <v>18</v>
      </c>
      <c r="W23" s="12">
        <f>$AS$60</f>
        <v>1</v>
      </c>
      <c r="X23" s="10">
        <f>$Q$60</f>
        <v>3</v>
      </c>
      <c r="Y23" s="11" t="s">
        <v>18</v>
      </c>
      <c r="Z23" s="12">
        <f>$O$60</f>
        <v>1</v>
      </c>
      <c r="AA23" s="10">
        <f>$AU$53</f>
        <v>3</v>
      </c>
      <c r="AB23" s="11" t="s">
        <v>18</v>
      </c>
      <c r="AC23" s="12">
        <f>$AS$53</f>
        <v>0</v>
      </c>
      <c r="AD23" s="239"/>
      <c r="AE23" s="244"/>
      <c r="AF23" s="241"/>
      <c r="AG23" s="10">
        <f>$AS$45</f>
        <v>3</v>
      </c>
      <c r="AH23" s="11" t="s">
        <v>18</v>
      </c>
      <c r="AI23" s="12">
        <f>$AU$45</f>
        <v>1</v>
      </c>
      <c r="AJ23" s="22">
        <f>$O$53</f>
        <v>3</v>
      </c>
      <c r="AK23" s="11" t="s">
        <v>18</v>
      </c>
      <c r="AL23" s="23">
        <f>$Q$53</f>
        <v>2</v>
      </c>
      <c r="AM23" s="14">
        <f>SUM(AJ24,AG24,AA24,X24,U24,R24,O24,L24,I24,F24,C24)</f>
        <v>9</v>
      </c>
      <c r="AN23" s="11" t="s">
        <v>18</v>
      </c>
      <c r="AO23" s="12">
        <f>SUM(AL24,AI24,AC24,Z24,W24,T24,Q24,N24,K24,H24,E24)</f>
        <v>2</v>
      </c>
      <c r="AP23" s="10">
        <f>SUM(AJ23,AG23,AD23,AA23,X23,U23,R23,O23,L23,I23,F23,C23)</f>
        <v>27</v>
      </c>
      <c r="AQ23" s="11" t="s">
        <v>18</v>
      </c>
      <c r="AR23" s="12">
        <f>SUM(AL23,AI23,AF23,AC23,Z23,W23,T23,Q23,N23,K23,H23,E23)</f>
        <v>14</v>
      </c>
      <c r="AS23" s="1025"/>
      <c r="AT23" s="1023"/>
      <c r="AU23" s="1024"/>
    </row>
    <row r="24" spans="1:47" ht="13.5" customHeight="1">
      <c r="A24" s="15"/>
      <c r="B24" s="238" t="s">
        <v>137</v>
      </c>
      <c r="C24" s="16">
        <f>IF(C23=3,1,0)</f>
        <v>0</v>
      </c>
      <c r="D24" s="17"/>
      <c r="E24" s="17">
        <f>IF(E23=3,1,0)</f>
        <v>1</v>
      </c>
      <c r="F24" s="16">
        <f>IF(F23=3,1,0)</f>
        <v>1</v>
      </c>
      <c r="G24" s="17"/>
      <c r="H24" s="17">
        <f>IF(H23=3,1,0)</f>
        <v>0</v>
      </c>
      <c r="I24" s="16">
        <f>IF(I23=3,1,0)</f>
        <v>0</v>
      </c>
      <c r="J24" s="17"/>
      <c r="K24" s="17">
        <f>IF(K23=3,1,0)</f>
        <v>1</v>
      </c>
      <c r="L24" s="16">
        <f>IF(L23=3,1,0)</f>
        <v>1</v>
      </c>
      <c r="M24" s="17"/>
      <c r="N24" s="17">
        <f>IF(N23=3,1,0)</f>
        <v>0</v>
      </c>
      <c r="O24" s="16">
        <f>IF(O23=3,1,0)</f>
        <v>1</v>
      </c>
      <c r="P24" s="17"/>
      <c r="Q24" s="17">
        <f>IF(Q23=3,1,0)</f>
        <v>0</v>
      </c>
      <c r="R24" s="16">
        <f>IF(R23=3,1,0)</f>
        <v>1</v>
      </c>
      <c r="S24" s="17"/>
      <c r="T24" s="17">
        <f>IF(T23=3,1,0)</f>
        <v>0</v>
      </c>
      <c r="U24" s="16">
        <f>IF(U23=3,1,0)</f>
        <v>1</v>
      </c>
      <c r="V24" s="17"/>
      <c r="W24" s="17">
        <f>IF(W23=3,1,0)</f>
        <v>0</v>
      </c>
      <c r="X24" s="16">
        <f>IF(X23=3,1,0)</f>
        <v>1</v>
      </c>
      <c r="Y24" s="17"/>
      <c r="Z24" s="17">
        <f>IF(Z23=3,1,0)</f>
        <v>0</v>
      </c>
      <c r="AA24" s="16">
        <f>IF(AA23=3,1,0)</f>
        <v>1</v>
      </c>
      <c r="AB24" s="17"/>
      <c r="AC24" s="17">
        <f>IF(AC23=3,1,0)</f>
        <v>0</v>
      </c>
      <c r="AD24" s="242"/>
      <c r="AE24" s="243"/>
      <c r="AF24" s="243"/>
      <c r="AG24" s="16">
        <f>IF(AG23=3,1,0)</f>
        <v>1</v>
      </c>
      <c r="AH24" s="17"/>
      <c r="AI24" s="17">
        <f>IF(AI23=3,1,0)</f>
        <v>0</v>
      </c>
      <c r="AJ24" s="16">
        <f>IF(AJ23=3,1,0)</f>
        <v>1</v>
      </c>
      <c r="AK24" s="17"/>
      <c r="AL24" s="17">
        <f>IF(AL23=3,1,0)</f>
        <v>0</v>
      </c>
      <c r="AM24" s="18"/>
      <c r="AN24" s="19"/>
      <c r="AO24" s="20"/>
      <c r="AP24" s="21"/>
      <c r="AQ24" s="19"/>
      <c r="AR24" s="20"/>
      <c r="AS24" s="248"/>
      <c r="AT24" s="251"/>
      <c r="AU24" s="250"/>
    </row>
    <row r="25" spans="1:47" ht="13.5" customHeight="1">
      <c r="A25" s="9">
        <v>11</v>
      </c>
      <c r="B25" s="237" t="s">
        <v>138</v>
      </c>
      <c r="C25" s="10">
        <f>$AU$32</f>
        <v>0</v>
      </c>
      <c r="D25" s="11" t="s">
        <v>18</v>
      </c>
      <c r="E25" s="12">
        <f>$AS$32</f>
        <v>3</v>
      </c>
      <c r="F25" s="10">
        <f>$Q$33</f>
        <v>1</v>
      </c>
      <c r="G25" s="11" t="s">
        <v>18</v>
      </c>
      <c r="H25" s="12">
        <f>$O$33</f>
        <v>3</v>
      </c>
      <c r="I25" s="10">
        <f>$Q$75</f>
        <v>1</v>
      </c>
      <c r="J25" s="11" t="s">
        <v>18</v>
      </c>
      <c r="K25" s="12">
        <f>$O$75</f>
        <v>3</v>
      </c>
      <c r="L25" s="10">
        <f>$AU$68</f>
        <v>3</v>
      </c>
      <c r="M25" s="11" t="s">
        <v>18</v>
      </c>
      <c r="N25" s="12">
        <f>$AS$68</f>
        <v>0</v>
      </c>
      <c r="O25" s="10">
        <f>$Q$68</f>
        <v>3</v>
      </c>
      <c r="P25" s="11" t="s">
        <v>18</v>
      </c>
      <c r="Q25" s="12">
        <f>$O$68</f>
        <v>0</v>
      </c>
      <c r="R25" s="10">
        <f>$AU$59</f>
        <v>3</v>
      </c>
      <c r="S25" s="11" t="s">
        <v>18</v>
      </c>
      <c r="T25" s="12">
        <f>$AS$59</f>
        <v>1</v>
      </c>
      <c r="U25" s="10">
        <f>$Q$59</f>
        <v>3</v>
      </c>
      <c r="V25" s="11" t="s">
        <v>18</v>
      </c>
      <c r="W25" s="12">
        <f>$O$59</f>
        <v>1</v>
      </c>
      <c r="X25" s="10">
        <f>$AU$52</f>
        <v>3</v>
      </c>
      <c r="Y25" s="11" t="s">
        <v>18</v>
      </c>
      <c r="Z25" s="12">
        <f>$AS$52</f>
        <v>0</v>
      </c>
      <c r="AA25" s="22">
        <f>$Q$52</f>
        <v>3</v>
      </c>
      <c r="AB25" s="11" t="s">
        <v>18</v>
      </c>
      <c r="AC25" s="23">
        <f>$O$52</f>
        <v>0</v>
      </c>
      <c r="AD25" s="22">
        <f>$AU$45</f>
        <v>1</v>
      </c>
      <c r="AE25" s="11" t="s">
        <v>18</v>
      </c>
      <c r="AF25" s="12">
        <f>$AS$45</f>
        <v>3</v>
      </c>
      <c r="AG25" s="239"/>
      <c r="AH25" s="244"/>
      <c r="AI25" s="241"/>
      <c r="AJ25" s="10">
        <f>$O$45</f>
        <v>3</v>
      </c>
      <c r="AK25" s="11" t="s">
        <v>18</v>
      </c>
      <c r="AL25" s="12">
        <f>$Q$45</f>
        <v>0</v>
      </c>
      <c r="AM25" s="14">
        <f>SUM(AJ26,AD26,AA26,X26,U26,R26,O26,L26,I26,F26,C26)</f>
        <v>7</v>
      </c>
      <c r="AN25" s="11" t="s">
        <v>18</v>
      </c>
      <c r="AO25" s="12">
        <f>SUM(AL26,AF26,AC26,Z26,W26,T26,Q26,N26,K26,H26,E26)</f>
        <v>4</v>
      </c>
      <c r="AP25" s="10">
        <f>SUM(AJ25,AG25,AD25,AA25,X25,U25,R25,O25,L25,I25,F25,C25)</f>
        <v>24</v>
      </c>
      <c r="AQ25" s="11" t="s">
        <v>18</v>
      </c>
      <c r="AR25" s="12">
        <f>SUM(AL25,AI25,AF25,AC25,Z25,W25,T25,Q25,N25,K25,H25,E25)</f>
        <v>14</v>
      </c>
      <c r="AS25" s="1025"/>
      <c r="AT25" s="1023"/>
      <c r="AU25" s="1024"/>
    </row>
    <row r="26" spans="1:47" ht="13.5" customHeight="1">
      <c r="A26" s="24"/>
      <c r="B26" s="259" t="s">
        <v>139</v>
      </c>
      <c r="C26" s="16">
        <f>IF(C25=3,1,0)</f>
        <v>0</v>
      </c>
      <c r="D26" s="17"/>
      <c r="E26" s="17">
        <f>IF(E25=3,1,0)</f>
        <v>1</v>
      </c>
      <c r="F26" s="16">
        <f>IF(F25=3,1,0)</f>
        <v>0</v>
      </c>
      <c r="G26" s="17"/>
      <c r="H26" s="17">
        <f>IF(H25=3,1,0)</f>
        <v>1</v>
      </c>
      <c r="I26" s="16">
        <f>IF(I25=3,1,0)</f>
        <v>0</v>
      </c>
      <c r="J26" s="17"/>
      <c r="K26" s="17">
        <f>IF(K25=3,1,0)</f>
        <v>1</v>
      </c>
      <c r="L26" s="16">
        <f>IF(L25=3,1,0)</f>
        <v>1</v>
      </c>
      <c r="M26" s="17"/>
      <c r="N26" s="17">
        <f>IF(N25=3,1,0)</f>
        <v>0</v>
      </c>
      <c r="O26" s="16">
        <f>IF(O25=3,1,0)</f>
        <v>1</v>
      </c>
      <c r="P26" s="17"/>
      <c r="Q26" s="17">
        <f>IF(Q25=3,1,0)</f>
        <v>0</v>
      </c>
      <c r="R26" s="16">
        <f>IF(R25=3,1,0)</f>
        <v>1</v>
      </c>
      <c r="S26" s="17"/>
      <c r="T26" s="17">
        <f>IF(T25=3,1,0)</f>
        <v>0</v>
      </c>
      <c r="U26" s="16">
        <f>IF(U25=3,1,0)</f>
        <v>1</v>
      </c>
      <c r="V26" s="17"/>
      <c r="W26" s="17">
        <f>IF(W25=3,1,0)</f>
        <v>0</v>
      </c>
      <c r="X26" s="16">
        <f>IF(X25=3,1,0)</f>
        <v>1</v>
      </c>
      <c r="Y26" s="17"/>
      <c r="Z26" s="17">
        <f>IF(Z25=3,1,0)</f>
        <v>0</v>
      </c>
      <c r="AA26" s="16">
        <f>IF(AA25=3,1,0)</f>
        <v>1</v>
      </c>
      <c r="AB26" s="17"/>
      <c r="AC26" s="17">
        <f>IF(AC25=3,1,0)</f>
        <v>0</v>
      </c>
      <c r="AD26" s="16">
        <f>IF(AD25=3,1,0)</f>
        <v>0</v>
      </c>
      <c r="AE26" s="17"/>
      <c r="AF26" s="17">
        <f>IF(AF25=3,1,0)</f>
        <v>1</v>
      </c>
      <c r="AG26" s="242"/>
      <c r="AH26" s="243"/>
      <c r="AI26" s="243"/>
      <c r="AJ26" s="16">
        <f>IF(AJ25=3,1,0)</f>
        <v>1</v>
      </c>
      <c r="AK26" s="17"/>
      <c r="AL26" s="17">
        <f>IF(AL25=3,1,0)</f>
        <v>0</v>
      </c>
      <c r="AM26" s="25"/>
      <c r="AN26" s="26"/>
      <c r="AO26" s="27"/>
      <c r="AP26" s="28"/>
      <c r="AQ26" s="26"/>
      <c r="AR26" s="27"/>
      <c r="AS26" s="252"/>
      <c r="AT26" s="253"/>
      <c r="AU26" s="254"/>
    </row>
    <row r="27" spans="1:47" ht="13.5" customHeight="1">
      <c r="A27" s="9">
        <v>12</v>
      </c>
      <c r="B27" s="237" t="s">
        <v>126</v>
      </c>
      <c r="C27" s="10">
        <f>$Q$32</f>
        <v>1</v>
      </c>
      <c r="D27" s="11" t="s">
        <v>18</v>
      </c>
      <c r="E27" s="12">
        <f>$O$32</f>
        <v>3</v>
      </c>
      <c r="F27" s="10">
        <f>$AU$67</f>
        <v>0</v>
      </c>
      <c r="G27" s="11" t="s">
        <v>18</v>
      </c>
      <c r="H27" s="12">
        <f>$AS$67</f>
        <v>3</v>
      </c>
      <c r="I27" s="10">
        <f>$AU$58</f>
        <v>1</v>
      </c>
      <c r="J27" s="11" t="s">
        <v>18</v>
      </c>
      <c r="K27" s="12">
        <f>$AS$58</f>
        <v>3</v>
      </c>
      <c r="L27" s="10">
        <f>$AU$51</f>
        <v>3</v>
      </c>
      <c r="M27" s="11" t="s">
        <v>18</v>
      </c>
      <c r="N27" s="12">
        <f>$AS$51</f>
        <v>0</v>
      </c>
      <c r="O27" s="10">
        <f>$AU$44</f>
        <v>1</v>
      </c>
      <c r="P27" s="11" t="s">
        <v>18</v>
      </c>
      <c r="Q27" s="12">
        <f>$AS$44</f>
        <v>3</v>
      </c>
      <c r="R27" s="10">
        <f>$AU$37</f>
        <v>3</v>
      </c>
      <c r="S27" s="11" t="s">
        <v>18</v>
      </c>
      <c r="T27" s="12">
        <f>$AS$37</f>
        <v>1</v>
      </c>
      <c r="U27" s="10">
        <f>$Q$79</f>
        <v>2</v>
      </c>
      <c r="V27" s="11" t="s">
        <v>18</v>
      </c>
      <c r="W27" s="12">
        <f>$O$79</f>
        <v>3</v>
      </c>
      <c r="X27" s="10">
        <f>$Q$71</f>
        <v>0</v>
      </c>
      <c r="Y27" s="11" t="s">
        <v>18</v>
      </c>
      <c r="Z27" s="12">
        <f>$O$71</f>
        <v>3</v>
      </c>
      <c r="AA27" s="10">
        <f>$Q$61</f>
        <v>3</v>
      </c>
      <c r="AB27" s="11" t="s">
        <v>18</v>
      </c>
      <c r="AC27" s="12">
        <f>$O$61</f>
        <v>2</v>
      </c>
      <c r="AD27" s="22">
        <f>$Q$53</f>
        <v>2</v>
      </c>
      <c r="AE27" s="11" t="s">
        <v>18</v>
      </c>
      <c r="AF27" s="23">
        <f>$O$53</f>
        <v>3</v>
      </c>
      <c r="AG27" s="10">
        <f>$Q$45</f>
        <v>0</v>
      </c>
      <c r="AH27" s="11" t="s">
        <v>18</v>
      </c>
      <c r="AI27" s="12">
        <f>$O$45</f>
        <v>3</v>
      </c>
      <c r="AJ27" s="239"/>
      <c r="AK27" s="244"/>
      <c r="AL27" s="241"/>
      <c r="AM27" s="14">
        <f>SUM(AG28,AD28,AA28,X28,U28,R28,O28,L28,I28,F28,C28)</f>
        <v>3</v>
      </c>
      <c r="AN27" s="11" t="s">
        <v>18</v>
      </c>
      <c r="AO27" s="12">
        <f>SUM(AI28,AF28,AC28,Z28,W28,T28,Q28,N28,K28,H28,E28)</f>
        <v>8</v>
      </c>
      <c r="AP27" s="10">
        <f>SUM(AJ27,AG27,AD27,AA27,X27,U27,R27,O27,L27,I27,F27,C27)</f>
        <v>16</v>
      </c>
      <c r="AQ27" s="11" t="s">
        <v>18</v>
      </c>
      <c r="AR27" s="12">
        <f>SUM(AL27,AI27,AF27,AC27,Z27,W27,T27,Q27,N27,K27,H27,E27)</f>
        <v>27</v>
      </c>
      <c r="AS27" s="1025"/>
      <c r="AT27" s="1023"/>
      <c r="AU27" s="1024"/>
    </row>
    <row r="28" spans="1:48" ht="13.5" customHeight="1" thickBot="1">
      <c r="A28" s="30"/>
      <c r="B28" s="260" t="s">
        <v>112</v>
      </c>
      <c r="C28" s="31">
        <f>IF(C27=3,1,0)</f>
        <v>0</v>
      </c>
      <c r="D28" s="32"/>
      <c r="E28" s="32">
        <f>IF(E27=3,1,0)</f>
        <v>1</v>
      </c>
      <c r="F28" s="31">
        <f>IF(F27=3,1,0)</f>
        <v>0</v>
      </c>
      <c r="G28" s="32"/>
      <c r="H28" s="32">
        <f>IF(H27=3,1,0)</f>
        <v>1</v>
      </c>
      <c r="I28" s="31">
        <f>IF(I27=3,1,0)</f>
        <v>0</v>
      </c>
      <c r="J28" s="32"/>
      <c r="K28" s="32">
        <f>IF(K27=3,1,0)</f>
        <v>1</v>
      </c>
      <c r="L28" s="31">
        <f>IF(L27=3,1,0)</f>
        <v>1</v>
      </c>
      <c r="M28" s="32"/>
      <c r="N28" s="32">
        <f>IF(N27=3,1,0)</f>
        <v>0</v>
      </c>
      <c r="O28" s="31">
        <f>IF(O27=3,1,0)</f>
        <v>0</v>
      </c>
      <c r="P28" s="32"/>
      <c r="Q28" s="32">
        <f>IF(Q27=3,1,0)</f>
        <v>1</v>
      </c>
      <c r="R28" s="31">
        <f>IF(R27=3,1,0)</f>
        <v>1</v>
      </c>
      <c r="S28" s="32"/>
      <c r="T28" s="32">
        <f>IF(T27=3,1,0)</f>
        <v>0</v>
      </c>
      <c r="U28" s="31">
        <f>IF(U27=3,1,0)</f>
        <v>0</v>
      </c>
      <c r="V28" s="32"/>
      <c r="W28" s="32">
        <f>IF(W27=3,1,0)</f>
        <v>1</v>
      </c>
      <c r="X28" s="31">
        <f>IF(X27=3,1,0)</f>
        <v>0</v>
      </c>
      <c r="Y28" s="32"/>
      <c r="Z28" s="32">
        <f>IF(Z27=3,1,0)</f>
        <v>1</v>
      </c>
      <c r="AA28" s="31">
        <f>IF(AA27=3,1,0)</f>
        <v>1</v>
      </c>
      <c r="AB28" s="32"/>
      <c r="AC28" s="32">
        <f>IF(AC27=3,1,0)</f>
        <v>0</v>
      </c>
      <c r="AD28" s="31">
        <f>IF(AD27=3,1,0)</f>
        <v>0</v>
      </c>
      <c r="AE28" s="32"/>
      <c r="AF28" s="32">
        <f>IF(AF27=3,1,0)</f>
        <v>1</v>
      </c>
      <c r="AG28" s="31">
        <f>IF(AG27=3,1,0)</f>
        <v>0</v>
      </c>
      <c r="AH28" s="32"/>
      <c r="AI28" s="32">
        <f>IF(AI27=3,1,0)</f>
        <v>1</v>
      </c>
      <c r="AJ28" s="245"/>
      <c r="AK28" s="246"/>
      <c r="AL28" s="247"/>
      <c r="AM28" s="33"/>
      <c r="AN28" s="34"/>
      <c r="AO28" s="33"/>
      <c r="AP28" s="35"/>
      <c r="AQ28" s="34"/>
      <c r="AR28" s="33"/>
      <c r="AS28" s="255"/>
      <c r="AT28" s="256"/>
      <c r="AU28" s="257"/>
      <c r="AV28" s="36"/>
    </row>
    <row r="29" spans="1:48" ht="13.5" customHeight="1" thickBot="1">
      <c r="A29" s="37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40">
        <f>SUM(AM27,AM25,AM23,AM21,AM19,AM17,AM15,AM13,AM11,AM9,AM7,AM5)</f>
        <v>66</v>
      </c>
      <c r="AN29" s="41" t="s">
        <v>18</v>
      </c>
      <c r="AO29" s="42">
        <f>SUM(AO27,AO25,AO23,AO21,AO19,AO17,AO15,AO13,AO11,AO9,AO7,AO5)</f>
        <v>66</v>
      </c>
      <c r="AP29" s="43">
        <f>SUM(AP27,AP25,AP23,AP21,AP19,AP17,AP15,AP13,AP11,AP9,AP7,AP5)</f>
        <v>235</v>
      </c>
      <c r="AQ29" s="41" t="s">
        <v>18</v>
      </c>
      <c r="AR29" s="44">
        <f>SUM(AR27,AR25,AR23,AR21,AR19,AR17,AR15,AR13,AR11,AR9,AR7,AR5)</f>
        <v>235</v>
      </c>
      <c r="AS29" s="45"/>
      <c r="AT29" s="45"/>
      <c r="AU29" s="45"/>
      <c r="AV29" s="36"/>
    </row>
    <row r="30" spans="1:48" ht="13.5" customHeight="1" thickBot="1">
      <c r="A30" s="46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29"/>
      <c r="AN30" s="26"/>
      <c r="AO30" s="29"/>
      <c r="AP30" s="29"/>
      <c r="AQ30" s="26"/>
      <c r="AR30" s="29"/>
      <c r="AS30" s="29"/>
      <c r="AT30" s="29"/>
      <c r="AU30" s="29"/>
      <c r="AV30" s="36"/>
    </row>
    <row r="31" spans="1:47" s="53" customFormat="1" ht="12.75" customHeight="1" thickBot="1">
      <c r="A31" s="233" t="s">
        <v>19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2"/>
      <c r="R31" s="233" t="s">
        <v>88</v>
      </c>
      <c r="S31" s="49"/>
      <c r="T31" s="49"/>
      <c r="U31" s="84"/>
      <c r="V31" s="83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83"/>
      <c r="AN31" s="49"/>
      <c r="AO31" s="49"/>
      <c r="AP31" s="49"/>
      <c r="AQ31" s="49"/>
      <c r="AR31" s="49"/>
      <c r="AS31" s="49"/>
      <c r="AT31" s="49"/>
      <c r="AU31" s="52"/>
    </row>
    <row r="32" spans="1:47" s="53" customFormat="1" ht="12.75" customHeight="1">
      <c r="A32" s="54" t="s">
        <v>20</v>
      </c>
      <c r="B32" s="192" t="str">
        <f>$B$5</f>
        <v>Mayer, Tom</v>
      </c>
      <c r="C32" s="55"/>
      <c r="D32" s="56" t="s">
        <v>21</v>
      </c>
      <c r="E32" s="57" t="str">
        <f>$B$27</f>
        <v>Meisner, Stefan</v>
      </c>
      <c r="F32" s="58"/>
      <c r="G32" s="59"/>
      <c r="H32" s="59"/>
      <c r="I32" s="59"/>
      <c r="J32" s="59"/>
      <c r="K32" s="59"/>
      <c r="L32" s="59"/>
      <c r="M32" s="59"/>
      <c r="N32" s="59"/>
      <c r="O32" s="215">
        <v>3</v>
      </c>
      <c r="P32" s="60" t="s">
        <v>18</v>
      </c>
      <c r="Q32" s="220">
        <v>1</v>
      </c>
      <c r="R32" s="92" t="s">
        <v>70</v>
      </c>
      <c r="S32" s="140"/>
      <c r="T32" s="93"/>
      <c r="U32" s="189" t="str">
        <f>$B$5</f>
        <v>Mayer, Tom</v>
      </c>
      <c r="V32" s="89"/>
      <c r="W32" s="90"/>
      <c r="X32" s="90"/>
      <c r="Y32" s="90"/>
      <c r="Z32" s="90"/>
      <c r="AA32" s="90"/>
      <c r="AB32" s="90"/>
      <c r="AC32" s="90"/>
      <c r="AD32" s="90"/>
      <c r="AE32" s="94"/>
      <c r="AF32" s="89"/>
      <c r="AG32" s="90"/>
      <c r="AH32" s="87" t="s">
        <v>21</v>
      </c>
      <c r="AI32" s="86" t="str">
        <f>$B$25</f>
        <v>Hadlaczky, Thomas</v>
      </c>
      <c r="AJ32" s="90"/>
      <c r="AK32" s="95"/>
      <c r="AL32" s="96"/>
      <c r="AM32" s="96"/>
      <c r="AN32" s="97"/>
      <c r="AO32" s="97"/>
      <c r="AP32" s="97"/>
      <c r="AQ32" s="97"/>
      <c r="AR32" s="97"/>
      <c r="AS32" s="219">
        <v>3</v>
      </c>
      <c r="AT32" s="98" t="s">
        <v>18</v>
      </c>
      <c r="AU32" s="224">
        <v>0</v>
      </c>
    </row>
    <row r="33" spans="1:47" s="53" customFormat="1" ht="12.75" customHeight="1">
      <c r="A33" s="54" t="s">
        <v>23</v>
      </c>
      <c r="B33" s="192" t="str">
        <f>$B$7</f>
        <v>Walter, Philipp</v>
      </c>
      <c r="C33" s="55"/>
      <c r="D33" s="56" t="s">
        <v>21</v>
      </c>
      <c r="E33" s="57" t="str">
        <f>$B$25</f>
        <v>Hadlaczky, Thomas</v>
      </c>
      <c r="F33" s="58"/>
      <c r="G33" s="59"/>
      <c r="H33" s="59"/>
      <c r="I33" s="59"/>
      <c r="J33" s="59"/>
      <c r="K33" s="59"/>
      <c r="L33" s="59"/>
      <c r="M33" s="59"/>
      <c r="N33" s="59"/>
      <c r="O33" s="215">
        <v>3</v>
      </c>
      <c r="P33" s="60" t="s">
        <v>18</v>
      </c>
      <c r="Q33" s="220">
        <v>1</v>
      </c>
      <c r="R33" s="106" t="s">
        <v>72</v>
      </c>
      <c r="S33" s="141"/>
      <c r="T33" s="108"/>
      <c r="U33" s="190" t="str">
        <f>$B$7</f>
        <v>Walter, Philipp</v>
      </c>
      <c r="V33" s="103"/>
      <c r="W33" s="104"/>
      <c r="X33" s="104"/>
      <c r="Y33" s="104"/>
      <c r="Z33" s="104"/>
      <c r="AA33" s="104"/>
      <c r="AB33" s="104"/>
      <c r="AC33" s="104"/>
      <c r="AD33" s="104"/>
      <c r="AE33" s="109"/>
      <c r="AF33" s="103"/>
      <c r="AG33" s="104"/>
      <c r="AH33" s="101" t="s">
        <v>21</v>
      </c>
      <c r="AI33" s="100" t="str">
        <f>$B$23</f>
        <v>Weitzel, Jan</v>
      </c>
      <c r="AJ33" s="104"/>
      <c r="AK33" s="64"/>
      <c r="AL33" s="58"/>
      <c r="AM33" s="58"/>
      <c r="AN33" s="59"/>
      <c r="AO33" s="59"/>
      <c r="AP33" s="59"/>
      <c r="AQ33" s="59"/>
      <c r="AR33" s="59"/>
      <c r="AS33" s="215">
        <v>1</v>
      </c>
      <c r="AT33" s="60" t="s">
        <v>18</v>
      </c>
      <c r="AU33" s="226">
        <v>3</v>
      </c>
    </row>
    <row r="34" spans="1:47" s="53" customFormat="1" ht="12.75" customHeight="1">
      <c r="A34" s="54" t="s">
        <v>25</v>
      </c>
      <c r="B34" s="192" t="str">
        <f>$B$9</f>
        <v>Burkart, Jochen</v>
      </c>
      <c r="C34" s="55"/>
      <c r="D34" s="56" t="s">
        <v>21</v>
      </c>
      <c r="E34" s="55" t="str">
        <f>$B$23</f>
        <v>Weitzel, Jan</v>
      </c>
      <c r="F34" s="58"/>
      <c r="G34" s="59"/>
      <c r="H34" s="59"/>
      <c r="I34" s="59"/>
      <c r="J34" s="59"/>
      <c r="K34" s="59"/>
      <c r="L34" s="59"/>
      <c r="M34" s="59"/>
      <c r="N34" s="59"/>
      <c r="O34" s="215">
        <v>3</v>
      </c>
      <c r="P34" s="60" t="s">
        <v>18</v>
      </c>
      <c r="Q34" s="220">
        <v>0</v>
      </c>
      <c r="R34" s="106" t="s">
        <v>74</v>
      </c>
      <c r="S34" s="141"/>
      <c r="T34" s="108"/>
      <c r="U34" s="190" t="str">
        <f>$B$9</f>
        <v>Burkart, Jochen</v>
      </c>
      <c r="V34" s="103"/>
      <c r="W34" s="104"/>
      <c r="X34" s="104"/>
      <c r="Y34" s="104"/>
      <c r="Z34" s="104"/>
      <c r="AA34" s="104"/>
      <c r="AB34" s="104"/>
      <c r="AC34" s="104"/>
      <c r="AD34" s="104"/>
      <c r="AE34" s="109"/>
      <c r="AF34" s="103"/>
      <c r="AG34" s="104"/>
      <c r="AH34" s="101" t="s">
        <v>21</v>
      </c>
      <c r="AI34" s="100" t="str">
        <f>$B$21</f>
        <v>Rössle, Hendrik</v>
      </c>
      <c r="AJ34" s="104"/>
      <c r="AK34" s="64"/>
      <c r="AL34" s="58"/>
      <c r="AM34" s="58"/>
      <c r="AN34" s="59"/>
      <c r="AO34" s="59"/>
      <c r="AP34" s="59"/>
      <c r="AQ34" s="59"/>
      <c r="AR34" s="59"/>
      <c r="AS34" s="215">
        <v>3</v>
      </c>
      <c r="AT34" s="60" t="s">
        <v>18</v>
      </c>
      <c r="AU34" s="226">
        <v>0</v>
      </c>
    </row>
    <row r="35" spans="1:47" s="53" customFormat="1" ht="12.75" customHeight="1">
      <c r="A35" s="54" t="s">
        <v>27</v>
      </c>
      <c r="B35" s="192" t="str">
        <f>$B$11</f>
        <v>Wirth, Timo</v>
      </c>
      <c r="C35" s="55"/>
      <c r="D35" s="56" t="s">
        <v>21</v>
      </c>
      <c r="E35" s="55" t="str">
        <f>$B$21</f>
        <v>Rössle, Hendrik</v>
      </c>
      <c r="F35" s="58"/>
      <c r="G35" s="59"/>
      <c r="H35" s="59"/>
      <c r="I35" s="59"/>
      <c r="J35" s="59"/>
      <c r="K35" s="59"/>
      <c r="L35" s="59"/>
      <c r="M35" s="59"/>
      <c r="N35" s="59"/>
      <c r="O35" s="215">
        <v>3</v>
      </c>
      <c r="P35" s="60" t="s">
        <v>18</v>
      </c>
      <c r="Q35" s="220">
        <v>0</v>
      </c>
      <c r="R35" s="106" t="s">
        <v>76</v>
      </c>
      <c r="S35" s="141"/>
      <c r="T35" s="108"/>
      <c r="U35" s="190" t="str">
        <f>$B$11</f>
        <v>Wirth, Timo</v>
      </c>
      <c r="V35" s="103"/>
      <c r="W35" s="104"/>
      <c r="X35" s="104"/>
      <c r="Y35" s="104"/>
      <c r="Z35" s="104"/>
      <c r="AA35" s="104"/>
      <c r="AB35" s="104"/>
      <c r="AC35" s="104"/>
      <c r="AD35" s="104"/>
      <c r="AE35" s="109"/>
      <c r="AF35" s="103"/>
      <c r="AG35" s="104"/>
      <c r="AH35" s="101" t="s">
        <v>21</v>
      </c>
      <c r="AI35" s="100" t="str">
        <f>$B$19</f>
        <v>Lemke, Niklas</v>
      </c>
      <c r="AJ35" s="104"/>
      <c r="AK35" s="64"/>
      <c r="AL35" s="58"/>
      <c r="AM35" s="58"/>
      <c r="AN35" s="59"/>
      <c r="AO35" s="59"/>
      <c r="AP35" s="59"/>
      <c r="AQ35" s="59"/>
      <c r="AR35" s="59"/>
      <c r="AS35" s="215">
        <v>3</v>
      </c>
      <c r="AT35" s="60" t="s">
        <v>18</v>
      </c>
      <c r="AU35" s="226">
        <v>0</v>
      </c>
    </row>
    <row r="36" spans="1:47" s="53" customFormat="1" ht="12.75" customHeight="1">
      <c r="A36" s="54" t="s">
        <v>29</v>
      </c>
      <c r="B36" s="192" t="str">
        <f>$B$13</f>
        <v>Ralli, Ruben</v>
      </c>
      <c r="C36" s="55"/>
      <c r="D36" s="56" t="s">
        <v>21</v>
      </c>
      <c r="E36" s="55" t="str">
        <f>$B$19</f>
        <v>Lemke, Niklas</v>
      </c>
      <c r="F36" s="58"/>
      <c r="G36" s="59"/>
      <c r="H36" s="59"/>
      <c r="I36" s="59"/>
      <c r="J36" s="59"/>
      <c r="K36" s="59"/>
      <c r="L36" s="59"/>
      <c r="M36" s="59"/>
      <c r="N36" s="59"/>
      <c r="O36" s="215">
        <v>3</v>
      </c>
      <c r="P36" s="60" t="s">
        <v>18</v>
      </c>
      <c r="Q36" s="220">
        <v>1</v>
      </c>
      <c r="R36" s="106" t="s">
        <v>78</v>
      </c>
      <c r="S36" s="141"/>
      <c r="T36" s="108"/>
      <c r="U36" s="190" t="str">
        <f>$B$13</f>
        <v>Ralli, Ruben</v>
      </c>
      <c r="V36" s="103"/>
      <c r="W36" s="104"/>
      <c r="X36" s="104"/>
      <c r="Y36" s="104"/>
      <c r="Z36" s="104"/>
      <c r="AA36" s="104"/>
      <c r="AB36" s="104"/>
      <c r="AC36" s="104"/>
      <c r="AD36" s="104"/>
      <c r="AE36" s="109"/>
      <c r="AF36" s="103"/>
      <c r="AG36" s="104"/>
      <c r="AH36" s="101" t="s">
        <v>21</v>
      </c>
      <c r="AI36" s="100" t="str">
        <f>$B$17</f>
        <v>Meier, Michael</v>
      </c>
      <c r="AJ36" s="104"/>
      <c r="AK36" s="64"/>
      <c r="AL36" s="58"/>
      <c r="AM36" s="58"/>
      <c r="AN36" s="59"/>
      <c r="AO36" s="59"/>
      <c r="AP36" s="59"/>
      <c r="AQ36" s="59"/>
      <c r="AR36" s="59"/>
      <c r="AS36" s="217">
        <v>3</v>
      </c>
      <c r="AT36" s="60" t="s">
        <v>18</v>
      </c>
      <c r="AU36" s="226">
        <v>0</v>
      </c>
    </row>
    <row r="37" spans="1:47" s="53" customFormat="1" ht="12.75" customHeight="1" thickBot="1">
      <c r="A37" s="65" t="s">
        <v>31</v>
      </c>
      <c r="B37" s="193" t="str">
        <f>$B$15</f>
        <v>Schuch, Luca</v>
      </c>
      <c r="C37" s="66"/>
      <c r="D37" s="67" t="s">
        <v>21</v>
      </c>
      <c r="E37" s="66" t="str">
        <f>$B$17</f>
        <v>Meier, Michael</v>
      </c>
      <c r="F37" s="68"/>
      <c r="G37" s="69"/>
      <c r="H37" s="69"/>
      <c r="I37" s="69"/>
      <c r="J37" s="69"/>
      <c r="K37" s="69"/>
      <c r="L37" s="69"/>
      <c r="M37" s="69"/>
      <c r="N37" s="69"/>
      <c r="O37" s="216">
        <v>3</v>
      </c>
      <c r="P37" s="70" t="s">
        <v>18</v>
      </c>
      <c r="Q37" s="221">
        <v>1</v>
      </c>
      <c r="R37" s="116" t="s">
        <v>80</v>
      </c>
      <c r="S37" s="142"/>
      <c r="T37" s="118"/>
      <c r="U37" s="191" t="str">
        <f>$B$15</f>
        <v>Schuch, Luca</v>
      </c>
      <c r="V37" s="113"/>
      <c r="W37" s="114"/>
      <c r="X37" s="114"/>
      <c r="Y37" s="114"/>
      <c r="Z37" s="114"/>
      <c r="AA37" s="114"/>
      <c r="AB37" s="114"/>
      <c r="AC37" s="114"/>
      <c r="AD37" s="114"/>
      <c r="AE37" s="119"/>
      <c r="AF37" s="113"/>
      <c r="AG37" s="114"/>
      <c r="AH37" s="112" t="s">
        <v>21</v>
      </c>
      <c r="AI37" s="111" t="str">
        <f>$B$27</f>
        <v>Meisner, Stefan</v>
      </c>
      <c r="AJ37" s="114"/>
      <c r="AK37" s="74"/>
      <c r="AL37" s="68"/>
      <c r="AM37" s="68"/>
      <c r="AN37" s="69"/>
      <c r="AO37" s="69"/>
      <c r="AP37" s="69"/>
      <c r="AQ37" s="69"/>
      <c r="AR37" s="69"/>
      <c r="AS37" s="218">
        <v>1</v>
      </c>
      <c r="AT37" s="70" t="s">
        <v>18</v>
      </c>
      <c r="AU37" s="225">
        <v>3</v>
      </c>
    </row>
    <row r="38" spans="1:47" s="53" customFormat="1" ht="9" customHeight="1" thickBot="1">
      <c r="A38" s="176"/>
      <c r="B38" s="83"/>
      <c r="C38" s="177"/>
      <c r="D38" s="178"/>
      <c r="E38" s="177"/>
      <c r="F38" s="83"/>
      <c r="G38" s="49"/>
      <c r="H38" s="49"/>
      <c r="I38" s="49"/>
      <c r="J38" s="49"/>
      <c r="K38" s="49"/>
      <c r="L38" s="49"/>
      <c r="M38" s="49"/>
      <c r="N38" s="49"/>
      <c r="O38" s="179"/>
      <c r="P38" s="180"/>
      <c r="Q38" s="179"/>
      <c r="R38" s="81"/>
      <c r="S38" s="72"/>
      <c r="T38" s="82"/>
      <c r="U38" s="76"/>
      <c r="V38" s="76"/>
      <c r="W38" s="78"/>
      <c r="X38" s="78"/>
      <c r="Y38" s="78"/>
      <c r="Z38" s="78"/>
      <c r="AA38" s="78"/>
      <c r="AB38" s="78"/>
      <c r="AC38" s="78"/>
      <c r="AD38" s="78"/>
      <c r="AE38" s="80"/>
      <c r="AF38" s="76"/>
      <c r="AG38" s="78"/>
      <c r="AH38" s="77"/>
      <c r="AI38" s="78"/>
      <c r="AJ38" s="78"/>
      <c r="AK38" s="80"/>
      <c r="AL38" s="76"/>
      <c r="AM38" s="76"/>
      <c r="AN38" s="78"/>
      <c r="AO38" s="78"/>
      <c r="AP38" s="78"/>
      <c r="AQ38" s="78"/>
      <c r="AR38" s="78"/>
      <c r="AS38" s="78"/>
      <c r="AT38" s="80"/>
      <c r="AU38" s="78"/>
    </row>
    <row r="39" spans="1:47" s="53" customFormat="1" ht="12.75" customHeight="1" thickBot="1">
      <c r="A39" s="233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2"/>
      <c r="R39" s="233" t="s">
        <v>90</v>
      </c>
      <c r="S39" s="49"/>
      <c r="T39" s="49"/>
      <c r="U39" s="84"/>
      <c r="V39" s="83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83"/>
      <c r="AN39" s="49"/>
      <c r="AO39" s="49"/>
      <c r="AP39" s="49"/>
      <c r="AQ39" s="49"/>
      <c r="AR39" s="49"/>
      <c r="AS39" s="49"/>
      <c r="AT39" s="49"/>
      <c r="AU39" s="52"/>
    </row>
    <row r="40" spans="1:47" s="53" customFormat="1" ht="12.75" customHeight="1">
      <c r="A40" s="134" t="s">
        <v>58</v>
      </c>
      <c r="B40" s="182" t="str">
        <f>$B$5</f>
        <v>Mayer, Tom</v>
      </c>
      <c r="C40" s="139"/>
      <c r="D40" s="130" t="s">
        <v>21</v>
      </c>
      <c r="E40" s="129" t="str">
        <f>$B$23</f>
        <v>Weitzel, Jan</v>
      </c>
      <c r="F40" s="139"/>
      <c r="G40" s="139"/>
      <c r="H40" s="139"/>
      <c r="I40" s="139"/>
      <c r="J40" s="139"/>
      <c r="K40" s="139"/>
      <c r="L40" s="139"/>
      <c r="M40" s="139"/>
      <c r="N40" s="139"/>
      <c r="O40" s="217">
        <v>3</v>
      </c>
      <c r="P40" s="19" t="s">
        <v>18</v>
      </c>
      <c r="Q40" s="222">
        <v>0</v>
      </c>
      <c r="R40" s="134" t="s">
        <v>46</v>
      </c>
      <c r="S40" s="107"/>
      <c r="T40" s="135"/>
      <c r="U40" s="258" t="str">
        <f>$B$5</f>
        <v>Mayer, Tom</v>
      </c>
      <c r="V40" s="132"/>
      <c r="W40" s="107"/>
      <c r="X40" s="107"/>
      <c r="Y40" s="107"/>
      <c r="Z40" s="107"/>
      <c r="AA40" s="107"/>
      <c r="AB40" s="107"/>
      <c r="AC40" s="107"/>
      <c r="AD40" s="107"/>
      <c r="AE40" s="136"/>
      <c r="AF40" s="132"/>
      <c r="AG40" s="107"/>
      <c r="AH40" s="130" t="s">
        <v>21</v>
      </c>
      <c r="AI40" s="129" t="str">
        <f>$B$21</f>
        <v>Rössle, Hendrik</v>
      </c>
      <c r="AJ40" s="107"/>
      <c r="AK40" s="137"/>
      <c r="AL40" s="138"/>
      <c r="AM40" s="138"/>
      <c r="AN40" s="139"/>
      <c r="AO40" s="139"/>
      <c r="AP40" s="139"/>
      <c r="AQ40" s="139"/>
      <c r="AR40" s="139"/>
      <c r="AS40" s="217">
        <v>3</v>
      </c>
      <c r="AT40" s="19" t="s">
        <v>18</v>
      </c>
      <c r="AU40" s="222">
        <v>0</v>
      </c>
    </row>
    <row r="41" spans="1:47" s="53" customFormat="1" ht="12.75" customHeight="1">
      <c r="A41" s="134" t="s">
        <v>60</v>
      </c>
      <c r="B41" s="185" t="str">
        <f>$B$7</f>
        <v>Walter, Philipp</v>
      </c>
      <c r="C41" s="139"/>
      <c r="D41" s="130" t="s">
        <v>21</v>
      </c>
      <c r="E41" s="129" t="str">
        <f>$B$21</f>
        <v>Rössle, Hendrik</v>
      </c>
      <c r="F41" s="139"/>
      <c r="G41" s="139"/>
      <c r="H41" s="139"/>
      <c r="I41" s="139"/>
      <c r="J41" s="139"/>
      <c r="K41" s="139"/>
      <c r="L41" s="139"/>
      <c r="M41" s="139"/>
      <c r="N41" s="139"/>
      <c r="O41" s="217">
        <v>3</v>
      </c>
      <c r="P41" s="19" t="s">
        <v>18</v>
      </c>
      <c r="Q41" s="222">
        <v>0</v>
      </c>
      <c r="R41" s="106" t="s">
        <v>48</v>
      </c>
      <c r="S41" s="107"/>
      <c r="T41" s="108"/>
      <c r="U41" s="190" t="str">
        <f>$B$7</f>
        <v>Walter, Philipp</v>
      </c>
      <c r="V41" s="103"/>
      <c r="W41" s="104"/>
      <c r="X41" s="104"/>
      <c r="Y41" s="104"/>
      <c r="Z41" s="104"/>
      <c r="AA41" s="104"/>
      <c r="AB41" s="104"/>
      <c r="AC41" s="104"/>
      <c r="AD41" s="104"/>
      <c r="AE41" s="109"/>
      <c r="AF41" s="103"/>
      <c r="AG41" s="104"/>
      <c r="AH41" s="101" t="s">
        <v>21</v>
      </c>
      <c r="AI41" s="100" t="str">
        <f>$B$19</f>
        <v>Lemke, Niklas</v>
      </c>
      <c r="AJ41" s="104"/>
      <c r="AK41" s="64"/>
      <c r="AL41" s="58"/>
      <c r="AM41" s="58"/>
      <c r="AN41" s="59"/>
      <c r="AO41" s="59"/>
      <c r="AP41" s="59"/>
      <c r="AQ41" s="59"/>
      <c r="AR41" s="59"/>
      <c r="AS41" s="217">
        <v>3</v>
      </c>
      <c r="AT41" s="60" t="s">
        <v>18</v>
      </c>
      <c r="AU41" s="226">
        <v>0</v>
      </c>
    </row>
    <row r="42" spans="1:47" s="53" customFormat="1" ht="12.75" customHeight="1">
      <c r="A42" s="134" t="s">
        <v>62</v>
      </c>
      <c r="B42" s="185" t="str">
        <f>$B$9</f>
        <v>Burkart, Jochen</v>
      </c>
      <c r="C42" s="139"/>
      <c r="D42" s="130" t="s">
        <v>21</v>
      </c>
      <c r="E42" s="129" t="str">
        <f>$B$19</f>
        <v>Lemke, Niklas</v>
      </c>
      <c r="F42" s="139"/>
      <c r="G42" s="139"/>
      <c r="H42" s="139"/>
      <c r="I42" s="139"/>
      <c r="J42" s="139"/>
      <c r="K42" s="139"/>
      <c r="L42" s="139"/>
      <c r="M42" s="139"/>
      <c r="N42" s="139"/>
      <c r="O42" s="217">
        <v>3</v>
      </c>
      <c r="P42" s="19" t="s">
        <v>18</v>
      </c>
      <c r="Q42" s="222">
        <v>1</v>
      </c>
      <c r="R42" s="106" t="s">
        <v>50</v>
      </c>
      <c r="S42" s="107"/>
      <c r="T42" s="108"/>
      <c r="U42" s="190" t="str">
        <f>$B$9</f>
        <v>Burkart, Jochen</v>
      </c>
      <c r="V42" s="103"/>
      <c r="W42" s="104"/>
      <c r="X42" s="104"/>
      <c r="Y42" s="104"/>
      <c r="Z42" s="104"/>
      <c r="AA42" s="104"/>
      <c r="AB42" s="104"/>
      <c r="AC42" s="104"/>
      <c r="AD42" s="104"/>
      <c r="AE42" s="109"/>
      <c r="AF42" s="103"/>
      <c r="AG42" s="104"/>
      <c r="AH42" s="101" t="s">
        <v>21</v>
      </c>
      <c r="AI42" s="100" t="str">
        <f>$B$17</f>
        <v>Meier, Michael</v>
      </c>
      <c r="AJ42" s="104"/>
      <c r="AK42" s="64"/>
      <c r="AL42" s="58"/>
      <c r="AM42" s="58"/>
      <c r="AN42" s="59"/>
      <c r="AO42" s="59"/>
      <c r="AP42" s="59"/>
      <c r="AQ42" s="59"/>
      <c r="AR42" s="59"/>
      <c r="AS42" s="217">
        <v>3</v>
      </c>
      <c r="AT42" s="60" t="s">
        <v>18</v>
      </c>
      <c r="AU42" s="226">
        <v>0</v>
      </c>
    </row>
    <row r="43" spans="1:47" s="53" customFormat="1" ht="12.75" customHeight="1">
      <c r="A43" s="134" t="s">
        <v>64</v>
      </c>
      <c r="B43" s="185" t="str">
        <f>$B$11</f>
        <v>Wirth, Timo</v>
      </c>
      <c r="C43" s="139"/>
      <c r="D43" s="130" t="s">
        <v>21</v>
      </c>
      <c r="E43" s="129" t="str">
        <f>$B$17</f>
        <v>Meier, Michael</v>
      </c>
      <c r="F43" s="139"/>
      <c r="G43" s="139"/>
      <c r="H43" s="139"/>
      <c r="I43" s="139"/>
      <c r="J43" s="139"/>
      <c r="K43" s="139"/>
      <c r="L43" s="139"/>
      <c r="M43" s="139"/>
      <c r="N43" s="139"/>
      <c r="O43" s="217">
        <v>3</v>
      </c>
      <c r="P43" s="19" t="s">
        <v>18</v>
      </c>
      <c r="Q43" s="222">
        <v>1</v>
      </c>
      <c r="R43" s="106" t="s">
        <v>52</v>
      </c>
      <c r="S43" s="107"/>
      <c r="T43" s="108"/>
      <c r="U43" s="190" t="str">
        <f>$B$11</f>
        <v>Wirth, Timo</v>
      </c>
      <c r="V43" s="103"/>
      <c r="W43" s="104"/>
      <c r="X43" s="104"/>
      <c r="Y43" s="104"/>
      <c r="Z43" s="104"/>
      <c r="AA43" s="104"/>
      <c r="AB43" s="104"/>
      <c r="AC43" s="104"/>
      <c r="AD43" s="104"/>
      <c r="AE43" s="109"/>
      <c r="AF43" s="103"/>
      <c r="AG43" s="104"/>
      <c r="AH43" s="101" t="s">
        <v>21</v>
      </c>
      <c r="AI43" s="100" t="str">
        <f>$B$15</f>
        <v>Schuch, Luca</v>
      </c>
      <c r="AJ43" s="104"/>
      <c r="AK43" s="64"/>
      <c r="AL43" s="58"/>
      <c r="AM43" s="58"/>
      <c r="AN43" s="59"/>
      <c r="AO43" s="59"/>
      <c r="AP43" s="59"/>
      <c r="AQ43" s="59"/>
      <c r="AR43" s="59"/>
      <c r="AS43" s="217">
        <v>0</v>
      </c>
      <c r="AT43" s="60" t="s">
        <v>18</v>
      </c>
      <c r="AU43" s="226">
        <v>3</v>
      </c>
    </row>
    <row r="44" spans="1:47" s="53" customFormat="1" ht="12.75" customHeight="1">
      <c r="A44" s="134" t="s">
        <v>66</v>
      </c>
      <c r="B44" s="185" t="str">
        <f>$B$13</f>
        <v>Ralli, Ruben</v>
      </c>
      <c r="C44" s="139"/>
      <c r="D44" s="130" t="s">
        <v>21</v>
      </c>
      <c r="E44" s="129" t="str">
        <f>$B$15</f>
        <v>Schuch, Luca</v>
      </c>
      <c r="F44" s="139"/>
      <c r="G44" s="139"/>
      <c r="H44" s="139"/>
      <c r="I44" s="139"/>
      <c r="J44" s="139"/>
      <c r="K44" s="139"/>
      <c r="L44" s="139"/>
      <c r="M44" s="139"/>
      <c r="N44" s="139"/>
      <c r="O44" s="217">
        <v>3</v>
      </c>
      <c r="P44" s="19" t="s">
        <v>18</v>
      </c>
      <c r="Q44" s="222">
        <v>0</v>
      </c>
      <c r="R44" s="106" t="s">
        <v>54</v>
      </c>
      <c r="S44" s="107"/>
      <c r="T44" s="108"/>
      <c r="U44" s="190" t="str">
        <f>$B$13</f>
        <v>Ralli, Ruben</v>
      </c>
      <c r="V44" s="103"/>
      <c r="W44" s="104"/>
      <c r="X44" s="104"/>
      <c r="Y44" s="104"/>
      <c r="Z44" s="104"/>
      <c r="AA44" s="104"/>
      <c r="AB44" s="104"/>
      <c r="AC44" s="104"/>
      <c r="AD44" s="104"/>
      <c r="AE44" s="109"/>
      <c r="AF44" s="103"/>
      <c r="AG44" s="104"/>
      <c r="AH44" s="101" t="s">
        <v>21</v>
      </c>
      <c r="AI44" s="100" t="str">
        <f>$B$27</f>
        <v>Meisner, Stefan</v>
      </c>
      <c r="AJ44" s="104"/>
      <c r="AK44" s="64"/>
      <c r="AL44" s="58"/>
      <c r="AM44" s="58"/>
      <c r="AN44" s="59"/>
      <c r="AO44" s="59"/>
      <c r="AP44" s="59"/>
      <c r="AQ44" s="59"/>
      <c r="AR44" s="59"/>
      <c r="AS44" s="217">
        <v>3</v>
      </c>
      <c r="AT44" s="60" t="s">
        <v>18</v>
      </c>
      <c r="AU44" s="226">
        <v>1</v>
      </c>
    </row>
    <row r="45" spans="1:47" s="53" customFormat="1" ht="12.75" customHeight="1" thickBot="1">
      <c r="A45" s="181" t="s">
        <v>68</v>
      </c>
      <c r="B45" s="186" t="str">
        <f>$B$25</f>
        <v>Hadlaczky, Thomas</v>
      </c>
      <c r="C45" s="78"/>
      <c r="D45" s="173" t="s">
        <v>21</v>
      </c>
      <c r="E45" s="174" t="str">
        <f>$B$27</f>
        <v>Meisner, Stefan</v>
      </c>
      <c r="F45" s="78"/>
      <c r="G45" s="78"/>
      <c r="H45" s="78"/>
      <c r="I45" s="78"/>
      <c r="J45" s="78"/>
      <c r="K45" s="78"/>
      <c r="L45" s="78"/>
      <c r="M45" s="78"/>
      <c r="N45" s="78"/>
      <c r="O45" s="218">
        <v>3</v>
      </c>
      <c r="P45" s="34" t="s">
        <v>18</v>
      </c>
      <c r="Q45" s="223">
        <v>0</v>
      </c>
      <c r="R45" s="116" t="s">
        <v>56</v>
      </c>
      <c r="S45" s="117"/>
      <c r="T45" s="118"/>
      <c r="U45" s="191" t="str">
        <f>$B$23</f>
        <v>Weitzel, Jan</v>
      </c>
      <c r="V45" s="113"/>
      <c r="W45" s="114"/>
      <c r="X45" s="114"/>
      <c r="Y45" s="114"/>
      <c r="Z45" s="114"/>
      <c r="AA45" s="114"/>
      <c r="AB45" s="114"/>
      <c r="AC45" s="114"/>
      <c r="AD45" s="114"/>
      <c r="AE45" s="119"/>
      <c r="AF45" s="113"/>
      <c r="AG45" s="114"/>
      <c r="AH45" s="112" t="s">
        <v>21</v>
      </c>
      <c r="AI45" s="111" t="str">
        <f>$B$25</f>
        <v>Hadlaczky, Thomas</v>
      </c>
      <c r="AJ45" s="114"/>
      <c r="AK45" s="74"/>
      <c r="AL45" s="68"/>
      <c r="AM45" s="68"/>
      <c r="AN45" s="69"/>
      <c r="AO45" s="69"/>
      <c r="AP45" s="69"/>
      <c r="AQ45" s="69"/>
      <c r="AR45" s="69"/>
      <c r="AS45" s="218">
        <v>3</v>
      </c>
      <c r="AT45" s="70" t="s">
        <v>18</v>
      </c>
      <c r="AU45" s="225">
        <v>1</v>
      </c>
    </row>
    <row r="46" spans="1:47" s="53" customFormat="1" ht="9" customHeight="1" thickBot="1">
      <c r="A46" s="120"/>
      <c r="B46" s="121"/>
      <c r="C46" s="122"/>
      <c r="D46" s="123"/>
      <c r="E46" s="122"/>
      <c r="F46" s="121"/>
      <c r="G46" s="124"/>
      <c r="H46" s="124"/>
      <c r="I46" s="124"/>
      <c r="J46" s="124"/>
      <c r="K46" s="124"/>
      <c r="L46" s="124"/>
      <c r="M46" s="124"/>
      <c r="N46" s="124"/>
      <c r="O46" s="125"/>
      <c r="P46" s="126"/>
      <c r="Q46" s="125"/>
      <c r="R46" s="127"/>
      <c r="S46" s="124"/>
      <c r="T46" s="121"/>
      <c r="U46" s="121"/>
      <c r="V46" s="121"/>
      <c r="W46" s="124"/>
      <c r="X46" s="124"/>
      <c r="Y46" s="124"/>
      <c r="Z46" s="124"/>
      <c r="AA46" s="124"/>
      <c r="AB46" s="124"/>
      <c r="AC46" s="124"/>
      <c r="AD46" s="124"/>
      <c r="AE46" s="126"/>
      <c r="AF46" s="121"/>
      <c r="AG46" s="124"/>
      <c r="AH46" s="123"/>
      <c r="AI46" s="124"/>
      <c r="AJ46" s="124"/>
      <c r="AK46" s="126"/>
      <c r="AL46" s="121"/>
      <c r="AM46" s="121"/>
      <c r="AN46" s="124"/>
      <c r="AO46" s="124"/>
      <c r="AP46" s="124"/>
      <c r="AQ46" s="124"/>
      <c r="AR46" s="124"/>
      <c r="AS46" s="124"/>
      <c r="AT46" s="126"/>
      <c r="AU46" s="124"/>
    </row>
    <row r="47" spans="1:47" s="124" customFormat="1" ht="12.75" customHeight="1" thickBot="1">
      <c r="A47" s="233" t="s">
        <v>91</v>
      </c>
      <c r="B47" s="83"/>
      <c r="C47" s="49"/>
      <c r="D47" s="49"/>
      <c r="E47" s="49"/>
      <c r="F47" s="83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2"/>
      <c r="R47" s="233" t="s">
        <v>92</v>
      </c>
      <c r="S47" s="49"/>
      <c r="T47" s="51"/>
      <c r="U47" s="50"/>
      <c r="V47" s="50"/>
      <c r="W47" s="50"/>
      <c r="X47" s="50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52"/>
    </row>
    <row r="48" spans="1:47" s="53" customFormat="1" ht="12.75" customHeight="1">
      <c r="A48" s="92" t="s">
        <v>34</v>
      </c>
      <c r="B48" s="182" t="str">
        <f>$B$5</f>
        <v>Mayer, Tom</v>
      </c>
      <c r="C48" s="129"/>
      <c r="D48" s="87" t="s">
        <v>21</v>
      </c>
      <c r="E48" s="86" t="str">
        <f>$B$19</f>
        <v>Lemke, Niklas</v>
      </c>
      <c r="F48" s="132"/>
      <c r="G48" s="107"/>
      <c r="H48" s="107"/>
      <c r="I48" s="107"/>
      <c r="J48" s="107"/>
      <c r="K48" s="107"/>
      <c r="L48" s="107"/>
      <c r="M48" s="107"/>
      <c r="N48" s="107"/>
      <c r="O48" s="219">
        <v>3</v>
      </c>
      <c r="P48" s="98" t="s">
        <v>18</v>
      </c>
      <c r="Q48" s="224">
        <v>0</v>
      </c>
      <c r="R48" s="61" t="s">
        <v>22</v>
      </c>
      <c r="S48" s="62"/>
      <c r="T48" s="63"/>
      <c r="U48" s="187" t="str">
        <f>$B$5</f>
        <v>Mayer, Tom</v>
      </c>
      <c r="V48" s="58"/>
      <c r="W48" s="59"/>
      <c r="X48" s="59"/>
      <c r="Y48" s="59"/>
      <c r="Z48" s="59"/>
      <c r="AA48" s="59"/>
      <c r="AB48" s="59"/>
      <c r="AC48" s="59"/>
      <c r="AD48" s="59"/>
      <c r="AE48" s="64"/>
      <c r="AF48" s="58"/>
      <c r="AG48" s="59"/>
      <c r="AH48" s="56" t="s">
        <v>21</v>
      </c>
      <c r="AI48" s="55" t="str">
        <f>$B$17</f>
        <v>Meier, Michael</v>
      </c>
      <c r="AJ48" s="59"/>
      <c r="AK48" s="64"/>
      <c r="AL48" s="58"/>
      <c r="AM48" s="58"/>
      <c r="AN48" s="59"/>
      <c r="AO48" s="59"/>
      <c r="AP48" s="59"/>
      <c r="AQ48" s="59"/>
      <c r="AR48" s="59"/>
      <c r="AS48" s="215">
        <v>3</v>
      </c>
      <c r="AT48" s="60" t="s">
        <v>18</v>
      </c>
      <c r="AU48" s="226">
        <v>1</v>
      </c>
    </row>
    <row r="49" spans="1:47" s="53" customFormat="1" ht="12.75" customHeight="1">
      <c r="A49" s="134" t="s">
        <v>36</v>
      </c>
      <c r="B49" s="185" t="str">
        <f>$B$7</f>
        <v>Walter, Philipp</v>
      </c>
      <c r="C49" s="129"/>
      <c r="D49" s="130" t="s">
        <v>21</v>
      </c>
      <c r="E49" s="129" t="str">
        <f>$B$17</f>
        <v>Meier, Michael</v>
      </c>
      <c r="F49" s="132"/>
      <c r="G49" s="107"/>
      <c r="H49" s="107"/>
      <c r="I49" s="107"/>
      <c r="J49" s="107"/>
      <c r="K49" s="107"/>
      <c r="L49" s="107"/>
      <c r="M49" s="107"/>
      <c r="N49" s="107"/>
      <c r="O49" s="217">
        <v>3</v>
      </c>
      <c r="P49" s="19" t="s">
        <v>18</v>
      </c>
      <c r="Q49" s="222">
        <v>0</v>
      </c>
      <c r="R49" s="61" t="s">
        <v>24</v>
      </c>
      <c r="S49" s="62"/>
      <c r="T49" s="63"/>
      <c r="U49" s="187" t="str">
        <f>$B$7</f>
        <v>Walter, Philipp</v>
      </c>
      <c r="V49" s="58"/>
      <c r="W49" s="59"/>
      <c r="X49" s="59"/>
      <c r="Y49" s="59"/>
      <c r="Z49" s="59"/>
      <c r="AA49" s="59"/>
      <c r="AB49" s="59"/>
      <c r="AC49" s="59"/>
      <c r="AD49" s="59"/>
      <c r="AE49" s="64"/>
      <c r="AF49" s="58"/>
      <c r="AG49" s="59"/>
      <c r="AH49" s="56" t="s">
        <v>21</v>
      </c>
      <c r="AI49" s="55" t="str">
        <f>$B$15</f>
        <v>Schuch, Luca</v>
      </c>
      <c r="AJ49" s="59"/>
      <c r="AK49" s="64"/>
      <c r="AL49" s="58"/>
      <c r="AM49" s="58"/>
      <c r="AN49" s="59"/>
      <c r="AO49" s="59"/>
      <c r="AP49" s="59"/>
      <c r="AQ49" s="59"/>
      <c r="AR49" s="59"/>
      <c r="AS49" s="215">
        <v>3</v>
      </c>
      <c r="AT49" s="60" t="s">
        <v>18</v>
      </c>
      <c r="AU49" s="226">
        <v>0</v>
      </c>
    </row>
    <row r="50" spans="1:47" s="53" customFormat="1" ht="12.75" customHeight="1">
      <c r="A50" s="134" t="s">
        <v>38</v>
      </c>
      <c r="B50" s="185" t="str">
        <f>$B$9</f>
        <v>Burkart, Jochen</v>
      </c>
      <c r="C50" s="129"/>
      <c r="D50" s="130" t="s">
        <v>21</v>
      </c>
      <c r="E50" s="129" t="str">
        <f>$B$15</f>
        <v>Schuch, Luca</v>
      </c>
      <c r="F50" s="132"/>
      <c r="G50" s="107"/>
      <c r="H50" s="107"/>
      <c r="I50" s="107"/>
      <c r="J50" s="107"/>
      <c r="K50" s="107"/>
      <c r="L50" s="107"/>
      <c r="M50" s="107"/>
      <c r="N50" s="107"/>
      <c r="O50" s="217">
        <v>3</v>
      </c>
      <c r="P50" s="19" t="s">
        <v>18</v>
      </c>
      <c r="Q50" s="222">
        <v>0</v>
      </c>
      <c r="R50" s="61" t="s">
        <v>26</v>
      </c>
      <c r="S50" s="62"/>
      <c r="T50" s="63"/>
      <c r="U50" s="187" t="str">
        <f>$B$9</f>
        <v>Burkart, Jochen</v>
      </c>
      <c r="V50" s="58"/>
      <c r="W50" s="59"/>
      <c r="X50" s="59"/>
      <c r="Y50" s="59"/>
      <c r="Z50" s="59"/>
      <c r="AA50" s="59"/>
      <c r="AB50" s="59"/>
      <c r="AC50" s="59"/>
      <c r="AD50" s="59"/>
      <c r="AE50" s="64"/>
      <c r="AF50" s="58"/>
      <c r="AG50" s="59"/>
      <c r="AH50" s="56" t="s">
        <v>21</v>
      </c>
      <c r="AI50" s="55" t="str">
        <f>$B$13</f>
        <v>Ralli, Ruben</v>
      </c>
      <c r="AJ50" s="59"/>
      <c r="AK50" s="64"/>
      <c r="AL50" s="58"/>
      <c r="AM50" s="58"/>
      <c r="AN50" s="59"/>
      <c r="AO50" s="59"/>
      <c r="AP50" s="59"/>
      <c r="AQ50" s="59"/>
      <c r="AR50" s="59"/>
      <c r="AS50" s="215">
        <v>1</v>
      </c>
      <c r="AT50" s="60" t="s">
        <v>18</v>
      </c>
      <c r="AU50" s="226">
        <v>3</v>
      </c>
    </row>
    <row r="51" spans="1:47" s="53" customFormat="1" ht="12.75" customHeight="1">
      <c r="A51" s="134" t="s">
        <v>40</v>
      </c>
      <c r="B51" s="185" t="str">
        <f>$B$11</f>
        <v>Wirth, Timo</v>
      </c>
      <c r="C51" s="129"/>
      <c r="D51" s="130" t="s">
        <v>21</v>
      </c>
      <c r="E51" s="129" t="str">
        <f>$B$13</f>
        <v>Ralli, Ruben</v>
      </c>
      <c r="F51" s="132"/>
      <c r="G51" s="107"/>
      <c r="H51" s="107"/>
      <c r="I51" s="107"/>
      <c r="J51" s="107"/>
      <c r="K51" s="107"/>
      <c r="L51" s="107"/>
      <c r="M51" s="107"/>
      <c r="N51" s="107"/>
      <c r="O51" s="217">
        <v>0</v>
      </c>
      <c r="P51" s="19" t="s">
        <v>18</v>
      </c>
      <c r="Q51" s="222">
        <v>3</v>
      </c>
      <c r="R51" s="61" t="s">
        <v>28</v>
      </c>
      <c r="S51" s="62"/>
      <c r="T51" s="63"/>
      <c r="U51" s="187" t="str">
        <f>$B$11</f>
        <v>Wirth, Timo</v>
      </c>
      <c r="V51" s="58"/>
      <c r="W51" s="59"/>
      <c r="X51" s="59"/>
      <c r="Y51" s="59"/>
      <c r="Z51" s="59"/>
      <c r="AA51" s="59"/>
      <c r="AB51" s="59"/>
      <c r="AC51" s="59"/>
      <c r="AD51" s="59"/>
      <c r="AE51" s="64"/>
      <c r="AF51" s="58"/>
      <c r="AG51" s="59"/>
      <c r="AH51" s="56" t="s">
        <v>21</v>
      </c>
      <c r="AI51" s="55" t="str">
        <f>$B$27</f>
        <v>Meisner, Stefan</v>
      </c>
      <c r="AJ51" s="59"/>
      <c r="AK51" s="64"/>
      <c r="AL51" s="58"/>
      <c r="AM51" s="58"/>
      <c r="AN51" s="59"/>
      <c r="AO51" s="59"/>
      <c r="AP51" s="59"/>
      <c r="AQ51" s="59"/>
      <c r="AR51" s="59"/>
      <c r="AS51" s="215">
        <v>0</v>
      </c>
      <c r="AT51" s="60" t="s">
        <v>18</v>
      </c>
      <c r="AU51" s="226">
        <v>3</v>
      </c>
    </row>
    <row r="52" spans="1:47" s="53" customFormat="1" ht="12.75" customHeight="1">
      <c r="A52" s="134" t="s">
        <v>42</v>
      </c>
      <c r="B52" s="185" t="str">
        <f>$B$21</f>
        <v>Rössle, Hendrik</v>
      </c>
      <c r="C52" s="129"/>
      <c r="D52" s="130" t="s">
        <v>21</v>
      </c>
      <c r="E52" s="129" t="str">
        <f>$B$25</f>
        <v>Hadlaczky, Thomas</v>
      </c>
      <c r="F52" s="132"/>
      <c r="G52" s="107"/>
      <c r="H52" s="107"/>
      <c r="I52" s="107"/>
      <c r="J52" s="107"/>
      <c r="K52" s="107"/>
      <c r="L52" s="107"/>
      <c r="M52" s="107"/>
      <c r="N52" s="107"/>
      <c r="O52" s="217">
        <v>0</v>
      </c>
      <c r="P52" s="19" t="s">
        <v>18</v>
      </c>
      <c r="Q52" s="222">
        <v>3</v>
      </c>
      <c r="R52" s="61" t="s">
        <v>30</v>
      </c>
      <c r="S52" s="62"/>
      <c r="T52" s="63"/>
      <c r="U52" s="187" t="str">
        <f>$B$19</f>
        <v>Lemke, Niklas</v>
      </c>
      <c r="V52" s="58"/>
      <c r="W52" s="59"/>
      <c r="X52" s="59"/>
      <c r="Y52" s="59"/>
      <c r="Z52" s="59"/>
      <c r="AA52" s="59"/>
      <c r="AB52" s="59"/>
      <c r="AC52" s="59"/>
      <c r="AD52" s="59"/>
      <c r="AE52" s="64"/>
      <c r="AF52" s="58"/>
      <c r="AG52" s="59"/>
      <c r="AH52" s="56" t="s">
        <v>21</v>
      </c>
      <c r="AI52" s="55" t="str">
        <f>$B$25</f>
        <v>Hadlaczky, Thomas</v>
      </c>
      <c r="AJ52" s="59"/>
      <c r="AK52" s="64"/>
      <c r="AL52" s="58"/>
      <c r="AM52" s="58"/>
      <c r="AN52" s="59"/>
      <c r="AO52" s="59"/>
      <c r="AP52" s="59"/>
      <c r="AQ52" s="59"/>
      <c r="AR52" s="59"/>
      <c r="AS52" s="215">
        <v>0</v>
      </c>
      <c r="AT52" s="60" t="s">
        <v>18</v>
      </c>
      <c r="AU52" s="226">
        <v>3</v>
      </c>
    </row>
    <row r="53" spans="1:47" s="53" customFormat="1" ht="12.75" customHeight="1" thickBot="1">
      <c r="A53" s="116" t="s">
        <v>44</v>
      </c>
      <c r="B53" s="194" t="str">
        <f>$B$23</f>
        <v>Weitzel, Jan</v>
      </c>
      <c r="C53" s="111"/>
      <c r="D53" s="112" t="s">
        <v>21</v>
      </c>
      <c r="E53" s="111" t="str">
        <f>$B$27</f>
        <v>Meisner, Stefan</v>
      </c>
      <c r="F53" s="113"/>
      <c r="G53" s="114"/>
      <c r="H53" s="114"/>
      <c r="I53" s="114"/>
      <c r="J53" s="114"/>
      <c r="K53" s="114"/>
      <c r="L53" s="114"/>
      <c r="M53" s="114"/>
      <c r="N53" s="114"/>
      <c r="O53" s="216">
        <v>3</v>
      </c>
      <c r="P53" s="70" t="s">
        <v>18</v>
      </c>
      <c r="Q53" s="225">
        <v>2</v>
      </c>
      <c r="R53" s="71" t="s">
        <v>32</v>
      </c>
      <c r="S53" s="72"/>
      <c r="T53" s="73"/>
      <c r="U53" s="188" t="str">
        <f>$B$21</f>
        <v>Rössle, Hendrik</v>
      </c>
      <c r="V53" s="68"/>
      <c r="W53" s="69"/>
      <c r="X53" s="69"/>
      <c r="Y53" s="69"/>
      <c r="Z53" s="69"/>
      <c r="AA53" s="69"/>
      <c r="AB53" s="69"/>
      <c r="AC53" s="69"/>
      <c r="AD53" s="69"/>
      <c r="AE53" s="74"/>
      <c r="AF53" s="68"/>
      <c r="AG53" s="69"/>
      <c r="AH53" s="67" t="s">
        <v>21</v>
      </c>
      <c r="AI53" s="66" t="str">
        <f>$B$23</f>
        <v>Weitzel, Jan</v>
      </c>
      <c r="AJ53" s="69"/>
      <c r="AK53" s="74"/>
      <c r="AL53" s="68"/>
      <c r="AM53" s="68"/>
      <c r="AN53" s="69"/>
      <c r="AO53" s="69"/>
      <c r="AP53" s="69"/>
      <c r="AQ53" s="69"/>
      <c r="AR53" s="69"/>
      <c r="AS53" s="216">
        <v>0</v>
      </c>
      <c r="AT53" s="70" t="s">
        <v>18</v>
      </c>
      <c r="AU53" s="225">
        <v>3</v>
      </c>
    </row>
    <row r="54" spans="1:47" s="53" customFormat="1" ht="9" customHeight="1" thickBot="1">
      <c r="A54" s="75"/>
      <c r="B54" s="76"/>
      <c r="C54" s="72"/>
      <c r="D54" s="77"/>
      <c r="E54" s="72"/>
      <c r="F54" s="76"/>
      <c r="G54" s="78"/>
      <c r="H54" s="78"/>
      <c r="I54" s="78"/>
      <c r="J54" s="78"/>
      <c r="K54" s="78"/>
      <c r="L54" s="78"/>
      <c r="M54" s="78"/>
      <c r="N54" s="78"/>
      <c r="O54" s="79"/>
      <c r="P54" s="80"/>
      <c r="Q54" s="79"/>
      <c r="R54" s="81"/>
      <c r="S54" s="78"/>
      <c r="T54" s="76"/>
      <c r="U54" s="76"/>
      <c r="V54" s="76"/>
      <c r="W54" s="78"/>
      <c r="X54" s="78"/>
      <c r="Y54" s="78"/>
      <c r="Z54" s="78"/>
      <c r="AA54" s="78"/>
      <c r="AB54" s="78"/>
      <c r="AC54" s="78"/>
      <c r="AD54" s="78"/>
      <c r="AE54" s="80"/>
      <c r="AF54" s="76"/>
      <c r="AG54" s="78"/>
      <c r="AH54" s="77"/>
      <c r="AI54" s="78"/>
      <c r="AJ54" s="78"/>
      <c r="AK54" s="80"/>
      <c r="AL54" s="76"/>
      <c r="AM54" s="76"/>
      <c r="AN54" s="78"/>
      <c r="AO54" s="78"/>
      <c r="AP54" s="78"/>
      <c r="AQ54" s="78"/>
      <c r="AR54" s="78"/>
      <c r="AS54" s="78"/>
      <c r="AT54" s="80"/>
      <c r="AU54" s="78"/>
    </row>
    <row r="55" spans="1:47" s="53" customFormat="1" ht="12.75" customHeight="1" thickBot="1">
      <c r="A55" s="233" t="s">
        <v>93</v>
      </c>
      <c r="B55" s="83"/>
      <c r="C55" s="49"/>
      <c r="D55" s="49"/>
      <c r="E55" s="49"/>
      <c r="F55" s="83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52"/>
      <c r="R55" s="233" t="s">
        <v>94</v>
      </c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52"/>
    </row>
    <row r="56" spans="1:47" s="53" customFormat="1" ht="12.75" customHeight="1">
      <c r="A56" s="85" t="s">
        <v>81</v>
      </c>
      <c r="B56" s="182" t="str">
        <f>$B$5</f>
        <v>Mayer, Tom</v>
      </c>
      <c r="C56" s="86"/>
      <c r="D56" s="87" t="s">
        <v>21</v>
      </c>
      <c r="E56" s="88" t="str">
        <f>$B$15</f>
        <v>Schuch, Luca</v>
      </c>
      <c r="F56" s="89"/>
      <c r="G56" s="90"/>
      <c r="H56" s="97"/>
      <c r="I56" s="97"/>
      <c r="J56" s="97"/>
      <c r="K56" s="97"/>
      <c r="L56" s="97"/>
      <c r="M56" s="97"/>
      <c r="N56" s="97"/>
      <c r="O56" s="219">
        <v>3</v>
      </c>
      <c r="P56" s="98" t="s">
        <v>18</v>
      </c>
      <c r="Q56" s="227">
        <v>0</v>
      </c>
      <c r="R56" s="128" t="s">
        <v>69</v>
      </c>
      <c r="S56" s="139"/>
      <c r="T56" s="139"/>
      <c r="U56" s="185" t="str">
        <f>$B$5</f>
        <v>Mayer, Tom</v>
      </c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0" t="s">
        <v>21</v>
      </c>
      <c r="AI56" s="131" t="str">
        <f>$B$13</f>
        <v>Ralli, Ruben</v>
      </c>
      <c r="AJ56" s="139"/>
      <c r="AK56" s="139"/>
      <c r="AL56" s="139"/>
      <c r="AM56" s="139"/>
      <c r="AN56" s="139"/>
      <c r="AO56" s="139"/>
      <c r="AP56" s="139"/>
      <c r="AQ56" s="139"/>
      <c r="AR56" s="139"/>
      <c r="AS56" s="217">
        <v>3</v>
      </c>
      <c r="AT56" s="133" t="s">
        <v>18</v>
      </c>
      <c r="AU56" s="228">
        <v>0</v>
      </c>
    </row>
    <row r="57" spans="1:47" s="53" customFormat="1" ht="12.75" customHeight="1">
      <c r="A57" s="99" t="s">
        <v>82</v>
      </c>
      <c r="B57" s="183" t="str">
        <f>$B$7</f>
        <v>Walter, Philipp</v>
      </c>
      <c r="C57" s="100"/>
      <c r="D57" s="101" t="s">
        <v>21</v>
      </c>
      <c r="E57" s="102" t="str">
        <f>$B$13</f>
        <v>Ralli, Ruben</v>
      </c>
      <c r="F57" s="103"/>
      <c r="G57" s="104"/>
      <c r="H57" s="59"/>
      <c r="I57" s="59"/>
      <c r="J57" s="59"/>
      <c r="K57" s="59"/>
      <c r="L57" s="59"/>
      <c r="M57" s="59"/>
      <c r="N57" s="59"/>
      <c r="O57" s="215">
        <v>3</v>
      </c>
      <c r="P57" s="60" t="s">
        <v>18</v>
      </c>
      <c r="Q57" s="220">
        <v>1</v>
      </c>
      <c r="R57" s="128" t="s">
        <v>71</v>
      </c>
      <c r="S57" s="139"/>
      <c r="T57" s="139"/>
      <c r="U57" s="185" t="str">
        <f>$B$7</f>
        <v>Walter, Philipp</v>
      </c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0" t="s">
        <v>21</v>
      </c>
      <c r="AI57" s="131" t="str">
        <f>$B$11</f>
        <v>Wirth, Timo</v>
      </c>
      <c r="AJ57" s="139"/>
      <c r="AK57" s="139"/>
      <c r="AL57" s="139"/>
      <c r="AM57" s="139"/>
      <c r="AN57" s="139"/>
      <c r="AO57" s="139"/>
      <c r="AP57" s="139"/>
      <c r="AQ57" s="139"/>
      <c r="AR57" s="139"/>
      <c r="AS57" s="217">
        <v>3</v>
      </c>
      <c r="AT57" s="133" t="s">
        <v>18</v>
      </c>
      <c r="AU57" s="228">
        <v>1</v>
      </c>
    </row>
    <row r="58" spans="1:47" s="53" customFormat="1" ht="12.75" customHeight="1">
      <c r="A58" s="99" t="s">
        <v>83</v>
      </c>
      <c r="B58" s="183" t="str">
        <f>$B$9</f>
        <v>Burkart, Jochen</v>
      </c>
      <c r="C58" s="100"/>
      <c r="D58" s="101" t="s">
        <v>21</v>
      </c>
      <c r="E58" s="100" t="str">
        <f>$B$11</f>
        <v>Wirth, Timo</v>
      </c>
      <c r="F58" s="103"/>
      <c r="G58" s="104"/>
      <c r="H58" s="59"/>
      <c r="I58" s="59"/>
      <c r="J58" s="59"/>
      <c r="K58" s="59"/>
      <c r="L58" s="59"/>
      <c r="M58" s="59"/>
      <c r="N58" s="59"/>
      <c r="O58" s="215">
        <v>3</v>
      </c>
      <c r="P58" s="60" t="s">
        <v>18</v>
      </c>
      <c r="Q58" s="220">
        <v>1</v>
      </c>
      <c r="R58" s="128" t="s">
        <v>73</v>
      </c>
      <c r="S58" s="139"/>
      <c r="T58" s="139"/>
      <c r="U58" s="185" t="str">
        <f>$B$9</f>
        <v>Burkart, Jochen</v>
      </c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0" t="s">
        <v>21</v>
      </c>
      <c r="AI58" s="129" t="str">
        <f>$B$27</f>
        <v>Meisner, Stefan</v>
      </c>
      <c r="AJ58" s="139"/>
      <c r="AK58" s="139"/>
      <c r="AL58" s="139"/>
      <c r="AM58" s="139"/>
      <c r="AN58" s="139"/>
      <c r="AO58" s="139"/>
      <c r="AP58" s="139"/>
      <c r="AQ58" s="139"/>
      <c r="AR58" s="139"/>
      <c r="AS58" s="217">
        <v>3</v>
      </c>
      <c r="AT58" s="133" t="s">
        <v>18</v>
      </c>
      <c r="AU58" s="228">
        <v>1</v>
      </c>
    </row>
    <row r="59" spans="1:47" s="53" customFormat="1" ht="12.75" customHeight="1">
      <c r="A59" s="99" t="s">
        <v>84</v>
      </c>
      <c r="B59" s="183" t="str">
        <f>$B$17</f>
        <v>Meier, Michael</v>
      </c>
      <c r="C59" s="100"/>
      <c r="D59" s="101" t="s">
        <v>21</v>
      </c>
      <c r="E59" s="100" t="str">
        <f>$B$25</f>
        <v>Hadlaczky, Thomas</v>
      </c>
      <c r="F59" s="103"/>
      <c r="G59" s="104"/>
      <c r="H59" s="59"/>
      <c r="I59" s="59"/>
      <c r="J59" s="59"/>
      <c r="K59" s="59"/>
      <c r="L59" s="59"/>
      <c r="M59" s="59"/>
      <c r="N59" s="59"/>
      <c r="O59" s="215">
        <v>1</v>
      </c>
      <c r="P59" s="60" t="s">
        <v>18</v>
      </c>
      <c r="Q59" s="220">
        <v>3</v>
      </c>
      <c r="R59" s="128" t="s">
        <v>75</v>
      </c>
      <c r="S59" s="139"/>
      <c r="T59" s="139"/>
      <c r="U59" s="185" t="str">
        <f>$B$15</f>
        <v>Schuch, Luca</v>
      </c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0" t="s">
        <v>21</v>
      </c>
      <c r="AI59" s="129" t="str">
        <f>$B$25</f>
        <v>Hadlaczky, Thomas</v>
      </c>
      <c r="AJ59" s="139"/>
      <c r="AK59" s="139"/>
      <c r="AL59" s="139"/>
      <c r="AM59" s="139"/>
      <c r="AN59" s="139"/>
      <c r="AO59" s="139"/>
      <c r="AP59" s="139"/>
      <c r="AQ59" s="139"/>
      <c r="AR59" s="139"/>
      <c r="AS59" s="217">
        <v>1</v>
      </c>
      <c r="AT59" s="133" t="s">
        <v>18</v>
      </c>
      <c r="AU59" s="228">
        <v>3</v>
      </c>
    </row>
    <row r="60" spans="1:47" s="53" customFormat="1" ht="12.75" customHeight="1">
      <c r="A60" s="99" t="s">
        <v>85</v>
      </c>
      <c r="B60" s="183" t="str">
        <f>$B$19</f>
        <v>Lemke, Niklas</v>
      </c>
      <c r="C60" s="100"/>
      <c r="D60" s="101" t="s">
        <v>21</v>
      </c>
      <c r="E60" s="100" t="str">
        <f>$B$23</f>
        <v>Weitzel, Jan</v>
      </c>
      <c r="F60" s="103"/>
      <c r="G60" s="104"/>
      <c r="H60" s="59"/>
      <c r="I60" s="59"/>
      <c r="J60" s="59"/>
      <c r="K60" s="59"/>
      <c r="L60" s="59"/>
      <c r="M60" s="59"/>
      <c r="N60" s="59"/>
      <c r="O60" s="215">
        <v>1</v>
      </c>
      <c r="P60" s="60" t="s">
        <v>18</v>
      </c>
      <c r="Q60" s="220">
        <v>3</v>
      </c>
      <c r="R60" s="128" t="s">
        <v>77</v>
      </c>
      <c r="S60" s="139"/>
      <c r="T60" s="139"/>
      <c r="U60" s="185" t="str">
        <f>$B$17</f>
        <v>Meier, Michael</v>
      </c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0" t="s">
        <v>21</v>
      </c>
      <c r="AI60" s="129" t="str">
        <f>$B$23</f>
        <v>Weitzel, Jan</v>
      </c>
      <c r="AJ60" s="139"/>
      <c r="AK60" s="139"/>
      <c r="AL60" s="139"/>
      <c r="AM60" s="139"/>
      <c r="AN60" s="139"/>
      <c r="AO60" s="139"/>
      <c r="AP60" s="139"/>
      <c r="AQ60" s="139"/>
      <c r="AR60" s="139"/>
      <c r="AS60" s="217">
        <v>1</v>
      </c>
      <c r="AT60" s="133" t="s">
        <v>18</v>
      </c>
      <c r="AU60" s="228">
        <v>3</v>
      </c>
    </row>
    <row r="61" spans="1:47" s="53" customFormat="1" ht="12.75" customHeight="1" thickBot="1">
      <c r="A61" s="110" t="s">
        <v>86</v>
      </c>
      <c r="B61" s="184" t="str">
        <f>$B$21</f>
        <v>Rössle, Hendrik</v>
      </c>
      <c r="C61" s="111"/>
      <c r="D61" s="112" t="s">
        <v>21</v>
      </c>
      <c r="E61" s="111" t="str">
        <f>$B$27</f>
        <v>Meisner, Stefan</v>
      </c>
      <c r="F61" s="113"/>
      <c r="G61" s="114"/>
      <c r="H61" s="69"/>
      <c r="I61" s="69"/>
      <c r="J61" s="69"/>
      <c r="K61" s="69"/>
      <c r="L61" s="69"/>
      <c r="M61" s="69"/>
      <c r="N61" s="69"/>
      <c r="O61" s="216">
        <v>2</v>
      </c>
      <c r="P61" s="70" t="s">
        <v>18</v>
      </c>
      <c r="Q61" s="221">
        <v>3</v>
      </c>
      <c r="R61" s="172" t="s">
        <v>79</v>
      </c>
      <c r="S61" s="78"/>
      <c r="T61" s="78"/>
      <c r="U61" s="186" t="str">
        <f>$B$19</f>
        <v>Lemke, Niklas</v>
      </c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173" t="s">
        <v>21</v>
      </c>
      <c r="AI61" s="174" t="str">
        <f>$B$21</f>
        <v>Rössle, Hendrik</v>
      </c>
      <c r="AJ61" s="78"/>
      <c r="AK61" s="78"/>
      <c r="AL61" s="78"/>
      <c r="AM61" s="78"/>
      <c r="AN61" s="78"/>
      <c r="AO61" s="78"/>
      <c r="AP61" s="78"/>
      <c r="AQ61" s="78"/>
      <c r="AR61" s="78"/>
      <c r="AS61" s="218">
        <v>3</v>
      </c>
      <c r="AT61" s="175" t="s">
        <v>18</v>
      </c>
      <c r="AU61" s="229">
        <v>0</v>
      </c>
    </row>
    <row r="62" spans="1:47" s="53" customFormat="1" ht="12.75" customHeight="1">
      <c r="A62" s="143"/>
      <c r="B62" s="144"/>
      <c r="C62" s="145"/>
      <c r="D62" s="146"/>
      <c r="E62" s="145"/>
      <c r="F62" s="144"/>
      <c r="G62" s="147"/>
      <c r="H62" s="147"/>
      <c r="I62" s="147"/>
      <c r="J62" s="147"/>
      <c r="K62" s="147"/>
      <c r="L62" s="147"/>
      <c r="M62" s="147"/>
      <c r="N62" s="147"/>
      <c r="O62" s="148"/>
      <c r="P62" s="149"/>
      <c r="Q62" s="148"/>
      <c r="R62" s="150"/>
      <c r="S62" s="151"/>
      <c r="T62" s="144"/>
      <c r="U62" s="144"/>
      <c r="V62" s="144"/>
      <c r="W62" s="147"/>
      <c r="X62" s="147"/>
      <c r="Y62" s="147"/>
      <c r="Z62" s="147"/>
      <c r="AA62" s="147"/>
      <c r="AB62" s="147"/>
      <c r="AC62" s="147"/>
      <c r="AD62" s="147"/>
      <c r="AE62" s="149"/>
      <c r="AF62" s="144"/>
      <c r="AG62" s="147"/>
      <c r="AH62" s="146"/>
      <c r="AI62" s="147"/>
      <c r="AJ62" s="147"/>
      <c r="AK62" s="149"/>
      <c r="AL62" s="144"/>
      <c r="AM62" s="144"/>
      <c r="AN62" s="147"/>
      <c r="AO62" s="147"/>
      <c r="AP62" s="147"/>
      <c r="AQ62" s="147"/>
      <c r="AR62" s="147"/>
      <c r="AS62" s="147"/>
      <c r="AT62" s="149"/>
      <c r="AU62" s="147"/>
    </row>
    <row r="63" spans="1:47" s="53" customFormat="1" ht="12.75" customHeight="1">
      <c r="A63" s="120"/>
      <c r="B63" s="121"/>
      <c r="C63" s="122"/>
      <c r="D63" s="123"/>
      <c r="E63" s="122"/>
      <c r="F63" s="121"/>
      <c r="G63" s="124"/>
      <c r="H63" s="124"/>
      <c r="I63" s="124"/>
      <c r="J63" s="124"/>
      <c r="K63" s="124"/>
      <c r="L63" s="124"/>
      <c r="M63" s="124"/>
      <c r="N63" s="124"/>
      <c r="O63" s="125"/>
      <c r="P63" s="126"/>
      <c r="Q63" s="125"/>
      <c r="R63" s="127"/>
      <c r="S63" s="152"/>
      <c r="T63" s="121"/>
      <c r="U63" s="121"/>
      <c r="V63" s="121"/>
      <c r="W63" s="124"/>
      <c r="X63" s="124"/>
      <c r="Y63" s="124"/>
      <c r="Z63" s="124"/>
      <c r="AA63" s="124"/>
      <c r="AB63" s="124"/>
      <c r="AC63" s="124"/>
      <c r="AD63" s="124"/>
      <c r="AE63" s="126"/>
      <c r="AF63" s="121"/>
      <c r="AG63" s="124"/>
      <c r="AH63" s="123"/>
      <c r="AI63" s="124"/>
      <c r="AJ63" s="124"/>
      <c r="AK63" s="126"/>
      <c r="AL63" s="121"/>
      <c r="AM63" s="121"/>
      <c r="AN63" s="124"/>
      <c r="AO63" s="124"/>
      <c r="AP63" s="124"/>
      <c r="AQ63" s="124"/>
      <c r="AR63" s="124"/>
      <c r="AS63" s="124"/>
      <c r="AT63" s="126"/>
      <c r="AU63" s="124"/>
    </row>
    <row r="64" spans="1:47" s="53" customFormat="1" ht="12.75" customHeight="1" thickBot="1">
      <c r="A64" s="75"/>
      <c r="B64" s="76"/>
      <c r="C64" s="72"/>
      <c r="D64" s="77"/>
      <c r="E64" s="72"/>
      <c r="F64" s="76"/>
      <c r="G64" s="78"/>
      <c r="H64" s="78"/>
      <c r="I64" s="78"/>
      <c r="J64" s="78"/>
      <c r="K64" s="78"/>
      <c r="L64" s="78"/>
      <c r="M64" s="78"/>
      <c r="N64" s="78"/>
      <c r="O64" s="79"/>
      <c r="P64" s="80"/>
      <c r="Q64" s="79"/>
      <c r="R64" s="81"/>
      <c r="S64" s="153"/>
      <c r="T64" s="76"/>
      <c r="U64" s="76"/>
      <c r="V64" s="76"/>
      <c r="W64" s="78"/>
      <c r="X64" s="78"/>
      <c r="Y64" s="78"/>
      <c r="Z64" s="78"/>
      <c r="AA64" s="78"/>
      <c r="AB64" s="78"/>
      <c r="AC64" s="78"/>
      <c r="AD64" s="78"/>
      <c r="AE64" s="80"/>
      <c r="AF64" s="76"/>
      <c r="AG64" s="78"/>
      <c r="AH64" s="77"/>
      <c r="AI64" s="78"/>
      <c r="AJ64" s="78"/>
      <c r="AK64" s="80"/>
      <c r="AL64" s="76"/>
      <c r="AM64" s="76"/>
      <c r="AN64" s="78"/>
      <c r="AO64" s="78"/>
      <c r="AP64" s="78"/>
      <c r="AQ64" s="78"/>
      <c r="AR64" s="78"/>
      <c r="AS64" s="78"/>
      <c r="AT64" s="80"/>
      <c r="AU64" s="78"/>
    </row>
    <row r="65" spans="1:47" s="53" customFormat="1" ht="12.75" customHeight="1" thickBot="1">
      <c r="A65" s="233" t="s">
        <v>95</v>
      </c>
      <c r="B65" s="83"/>
      <c r="C65" s="49"/>
      <c r="D65" s="49"/>
      <c r="E65" s="49"/>
      <c r="F65" s="83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52"/>
      <c r="R65" s="233" t="s">
        <v>96</v>
      </c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52"/>
    </row>
    <row r="66" spans="1:47" s="53" customFormat="1" ht="12.75" customHeight="1">
      <c r="A66" s="85" t="s">
        <v>57</v>
      </c>
      <c r="B66" s="182" t="str">
        <f>$B$5</f>
        <v>Mayer, Tom</v>
      </c>
      <c r="C66" s="86"/>
      <c r="D66" s="87" t="s">
        <v>21</v>
      </c>
      <c r="E66" s="88" t="str">
        <f>$B$11</f>
        <v>Wirth, Timo</v>
      </c>
      <c r="F66" s="89"/>
      <c r="G66" s="90"/>
      <c r="H66" s="90"/>
      <c r="I66" s="90"/>
      <c r="J66" s="90"/>
      <c r="K66" s="90"/>
      <c r="L66" s="90"/>
      <c r="M66" s="90"/>
      <c r="N66" s="90"/>
      <c r="O66" s="219">
        <v>3</v>
      </c>
      <c r="P66" s="91" t="s">
        <v>18</v>
      </c>
      <c r="Q66" s="227">
        <v>0</v>
      </c>
      <c r="R66" s="230" t="s">
        <v>45</v>
      </c>
      <c r="S66" s="139"/>
      <c r="T66" s="139"/>
      <c r="U66" s="185" t="str">
        <f>$B$5</f>
        <v>Mayer, Tom</v>
      </c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0" t="s">
        <v>21</v>
      </c>
      <c r="AI66" s="131" t="str">
        <f>$B$9</f>
        <v>Burkart, Jochen</v>
      </c>
      <c r="AJ66" s="139"/>
      <c r="AK66" s="139"/>
      <c r="AL66" s="139"/>
      <c r="AM66" s="139"/>
      <c r="AN66" s="139"/>
      <c r="AO66" s="139"/>
      <c r="AP66" s="139"/>
      <c r="AQ66" s="139"/>
      <c r="AR66" s="139"/>
      <c r="AS66" s="217">
        <v>3</v>
      </c>
      <c r="AT66" s="133" t="s">
        <v>18</v>
      </c>
      <c r="AU66" s="228">
        <v>2</v>
      </c>
    </row>
    <row r="67" spans="1:47" s="53" customFormat="1" ht="12.75" customHeight="1">
      <c r="A67" s="99" t="s">
        <v>59</v>
      </c>
      <c r="B67" s="183" t="str">
        <f>$B$7</f>
        <v>Walter, Philipp</v>
      </c>
      <c r="C67" s="100"/>
      <c r="D67" s="101" t="s">
        <v>21</v>
      </c>
      <c r="E67" s="102" t="str">
        <f>$B$9</f>
        <v>Burkart, Jochen</v>
      </c>
      <c r="F67" s="103"/>
      <c r="G67" s="104"/>
      <c r="H67" s="104"/>
      <c r="I67" s="104"/>
      <c r="J67" s="104"/>
      <c r="K67" s="104"/>
      <c r="L67" s="104"/>
      <c r="M67" s="104"/>
      <c r="N67" s="104"/>
      <c r="O67" s="215">
        <v>3</v>
      </c>
      <c r="P67" s="105" t="s">
        <v>18</v>
      </c>
      <c r="Q67" s="220">
        <v>1</v>
      </c>
      <c r="R67" s="230" t="s">
        <v>47</v>
      </c>
      <c r="S67" s="139"/>
      <c r="T67" s="139"/>
      <c r="U67" s="185" t="str">
        <f>$B$7</f>
        <v>Walter, Philipp</v>
      </c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0" t="s">
        <v>21</v>
      </c>
      <c r="AI67" s="131" t="str">
        <f>$B$27</f>
        <v>Meisner, Stefan</v>
      </c>
      <c r="AJ67" s="139"/>
      <c r="AK67" s="139"/>
      <c r="AL67" s="139"/>
      <c r="AM67" s="139"/>
      <c r="AN67" s="139"/>
      <c r="AO67" s="139"/>
      <c r="AP67" s="139"/>
      <c r="AQ67" s="139"/>
      <c r="AR67" s="139"/>
      <c r="AS67" s="217">
        <v>3</v>
      </c>
      <c r="AT67" s="133" t="s">
        <v>18</v>
      </c>
      <c r="AU67" s="228">
        <v>0</v>
      </c>
    </row>
    <row r="68" spans="1:47" s="53" customFormat="1" ht="12.75" customHeight="1">
      <c r="A68" s="99" t="s">
        <v>61</v>
      </c>
      <c r="B68" s="183" t="str">
        <f>$B$13</f>
        <v>Ralli, Ruben</v>
      </c>
      <c r="C68" s="100"/>
      <c r="D68" s="101" t="s">
        <v>21</v>
      </c>
      <c r="E68" s="100" t="str">
        <f>$B$25</f>
        <v>Hadlaczky, Thomas</v>
      </c>
      <c r="F68" s="103"/>
      <c r="G68" s="104"/>
      <c r="H68" s="104"/>
      <c r="I68" s="104"/>
      <c r="J68" s="104"/>
      <c r="K68" s="104"/>
      <c r="L68" s="104"/>
      <c r="M68" s="104"/>
      <c r="N68" s="104"/>
      <c r="O68" s="215">
        <v>0</v>
      </c>
      <c r="P68" s="105" t="s">
        <v>18</v>
      </c>
      <c r="Q68" s="220">
        <v>3</v>
      </c>
      <c r="R68" s="230" t="s">
        <v>49</v>
      </c>
      <c r="S68" s="139"/>
      <c r="T68" s="139"/>
      <c r="U68" s="185" t="str">
        <f>$B$11</f>
        <v>Wirth, Timo</v>
      </c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0" t="s">
        <v>21</v>
      </c>
      <c r="AI68" s="129" t="str">
        <f>$B$25</f>
        <v>Hadlaczky, Thomas</v>
      </c>
      <c r="AJ68" s="139"/>
      <c r="AK68" s="139"/>
      <c r="AL68" s="139"/>
      <c r="AM68" s="139"/>
      <c r="AN68" s="139"/>
      <c r="AO68" s="139"/>
      <c r="AP68" s="139"/>
      <c r="AQ68" s="139"/>
      <c r="AR68" s="139"/>
      <c r="AS68" s="217">
        <v>0</v>
      </c>
      <c r="AT68" s="133" t="s">
        <v>18</v>
      </c>
      <c r="AU68" s="228">
        <v>3</v>
      </c>
    </row>
    <row r="69" spans="1:47" s="53" customFormat="1" ht="12.75" customHeight="1">
      <c r="A69" s="99" t="s">
        <v>63</v>
      </c>
      <c r="B69" s="183" t="str">
        <f>$B$15</f>
        <v>Schuch, Luca</v>
      </c>
      <c r="C69" s="100"/>
      <c r="D69" s="101" t="s">
        <v>21</v>
      </c>
      <c r="E69" s="100" t="str">
        <f>$B$23</f>
        <v>Weitzel, Jan</v>
      </c>
      <c r="F69" s="103"/>
      <c r="G69" s="104"/>
      <c r="H69" s="104"/>
      <c r="I69" s="104"/>
      <c r="J69" s="104"/>
      <c r="K69" s="104"/>
      <c r="L69" s="104"/>
      <c r="M69" s="104"/>
      <c r="N69" s="104"/>
      <c r="O69" s="215">
        <v>0</v>
      </c>
      <c r="P69" s="105" t="s">
        <v>18</v>
      </c>
      <c r="Q69" s="220">
        <v>3</v>
      </c>
      <c r="R69" s="230" t="s">
        <v>51</v>
      </c>
      <c r="S69" s="139"/>
      <c r="T69" s="139"/>
      <c r="U69" s="185" t="str">
        <f>$B$13</f>
        <v>Ralli, Ruben</v>
      </c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0" t="s">
        <v>21</v>
      </c>
      <c r="AI69" s="129" t="str">
        <f>$B$23</f>
        <v>Weitzel, Jan</v>
      </c>
      <c r="AJ69" s="139"/>
      <c r="AK69" s="139"/>
      <c r="AL69" s="139"/>
      <c r="AM69" s="139"/>
      <c r="AN69" s="139"/>
      <c r="AO69" s="139"/>
      <c r="AP69" s="139"/>
      <c r="AQ69" s="139"/>
      <c r="AR69" s="139"/>
      <c r="AS69" s="217">
        <v>2</v>
      </c>
      <c r="AT69" s="133" t="s">
        <v>18</v>
      </c>
      <c r="AU69" s="228">
        <v>3</v>
      </c>
    </row>
    <row r="70" spans="1:47" s="53" customFormat="1" ht="12.75" customHeight="1">
      <c r="A70" s="99" t="s">
        <v>65</v>
      </c>
      <c r="B70" s="183" t="str">
        <f>$B$17</f>
        <v>Meier, Michael</v>
      </c>
      <c r="C70" s="100"/>
      <c r="D70" s="101" t="s">
        <v>21</v>
      </c>
      <c r="E70" s="100" t="str">
        <f>$B$21</f>
        <v>Rössle, Hendrik</v>
      </c>
      <c r="F70" s="103"/>
      <c r="G70" s="104"/>
      <c r="H70" s="104"/>
      <c r="I70" s="104"/>
      <c r="J70" s="104"/>
      <c r="K70" s="104"/>
      <c r="L70" s="104"/>
      <c r="M70" s="104"/>
      <c r="N70" s="104"/>
      <c r="O70" s="215">
        <v>3</v>
      </c>
      <c r="P70" s="105" t="s">
        <v>18</v>
      </c>
      <c r="Q70" s="220">
        <v>2</v>
      </c>
      <c r="R70" s="230" t="s">
        <v>53</v>
      </c>
      <c r="S70" s="139"/>
      <c r="T70" s="139"/>
      <c r="U70" s="185" t="str">
        <f>$B$15</f>
        <v>Schuch, Luca</v>
      </c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0" t="s">
        <v>21</v>
      </c>
      <c r="AI70" s="129" t="str">
        <f>$B$21</f>
        <v>Rössle, Hendrik</v>
      </c>
      <c r="AJ70" s="139"/>
      <c r="AK70" s="139"/>
      <c r="AL70" s="139"/>
      <c r="AM70" s="139"/>
      <c r="AN70" s="139"/>
      <c r="AO70" s="139"/>
      <c r="AP70" s="139"/>
      <c r="AQ70" s="139"/>
      <c r="AR70" s="139"/>
      <c r="AS70" s="217">
        <v>3</v>
      </c>
      <c r="AT70" s="133" t="s">
        <v>18</v>
      </c>
      <c r="AU70" s="228">
        <v>2</v>
      </c>
    </row>
    <row r="71" spans="1:47" s="53" customFormat="1" ht="12.75" customHeight="1" thickBot="1">
      <c r="A71" s="110" t="s">
        <v>67</v>
      </c>
      <c r="B71" s="184" t="str">
        <f>$B$19</f>
        <v>Lemke, Niklas</v>
      </c>
      <c r="C71" s="111"/>
      <c r="D71" s="112" t="s">
        <v>21</v>
      </c>
      <c r="E71" s="111" t="str">
        <f>$B$27</f>
        <v>Meisner, Stefan</v>
      </c>
      <c r="F71" s="113"/>
      <c r="G71" s="114"/>
      <c r="H71" s="114"/>
      <c r="I71" s="114"/>
      <c r="J71" s="114"/>
      <c r="K71" s="114"/>
      <c r="L71" s="114"/>
      <c r="M71" s="114"/>
      <c r="N71" s="114"/>
      <c r="O71" s="216">
        <v>3</v>
      </c>
      <c r="P71" s="115" t="s">
        <v>18</v>
      </c>
      <c r="Q71" s="221">
        <v>0</v>
      </c>
      <c r="R71" s="231" t="s">
        <v>55</v>
      </c>
      <c r="S71" s="78"/>
      <c r="T71" s="78"/>
      <c r="U71" s="186" t="str">
        <f>$B$17</f>
        <v>Meier, Michael</v>
      </c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173" t="s">
        <v>21</v>
      </c>
      <c r="AI71" s="174" t="str">
        <f>$B$19</f>
        <v>Lemke, Niklas</v>
      </c>
      <c r="AJ71" s="78"/>
      <c r="AK71" s="78"/>
      <c r="AL71" s="78"/>
      <c r="AM71" s="78"/>
      <c r="AN71" s="78"/>
      <c r="AO71" s="78"/>
      <c r="AP71" s="78"/>
      <c r="AQ71" s="78"/>
      <c r="AR71" s="78"/>
      <c r="AS71" s="218">
        <v>3</v>
      </c>
      <c r="AT71" s="175" t="s">
        <v>18</v>
      </c>
      <c r="AU71" s="229">
        <v>0</v>
      </c>
    </row>
    <row r="72" spans="1:47" s="53" customFormat="1" ht="12.75" customHeight="1" thickBot="1">
      <c r="A72" s="75"/>
      <c r="B72" s="76"/>
      <c r="C72" s="72"/>
      <c r="D72" s="77"/>
      <c r="E72" s="72"/>
      <c r="F72" s="76"/>
      <c r="G72" s="78"/>
      <c r="H72" s="78"/>
      <c r="I72" s="78"/>
      <c r="J72" s="78"/>
      <c r="K72" s="78"/>
      <c r="L72" s="78"/>
      <c r="M72" s="78"/>
      <c r="N72" s="78"/>
      <c r="O72" s="79"/>
      <c r="P72" s="80"/>
      <c r="Q72" s="79"/>
      <c r="R72" s="127"/>
      <c r="S72" s="152"/>
      <c r="T72" s="121"/>
      <c r="U72" s="121"/>
      <c r="V72" s="121"/>
      <c r="W72" s="124"/>
      <c r="X72" s="124"/>
      <c r="Y72" s="124"/>
      <c r="Z72" s="124"/>
      <c r="AA72" s="124"/>
      <c r="AB72" s="124"/>
      <c r="AC72" s="124"/>
      <c r="AD72" s="124"/>
      <c r="AE72" s="126"/>
      <c r="AF72" s="121"/>
      <c r="AG72" s="124"/>
      <c r="AH72" s="123"/>
      <c r="AI72" s="124"/>
      <c r="AJ72" s="124"/>
      <c r="AK72" s="126"/>
      <c r="AL72" s="121"/>
      <c r="AM72" s="121"/>
      <c r="AN72" s="124"/>
      <c r="AO72" s="124"/>
      <c r="AP72" s="124"/>
      <c r="AQ72" s="124"/>
      <c r="AR72" s="124"/>
      <c r="AS72" s="124"/>
      <c r="AT72" s="126"/>
      <c r="AU72" s="124"/>
    </row>
    <row r="73" spans="1:17" s="53" customFormat="1" ht="12.75" customHeight="1" thickBot="1">
      <c r="A73" s="233" t="s">
        <v>97</v>
      </c>
      <c r="B73" s="83"/>
      <c r="C73" s="49"/>
      <c r="D73" s="49"/>
      <c r="E73" s="49"/>
      <c r="F73" s="83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52"/>
    </row>
    <row r="74" spans="1:17" s="53" customFormat="1" ht="12.75" customHeight="1">
      <c r="A74" s="85" t="s">
        <v>33</v>
      </c>
      <c r="B74" s="182" t="str">
        <f>$B$5</f>
        <v>Mayer, Tom</v>
      </c>
      <c r="C74" s="86"/>
      <c r="D74" s="87" t="s">
        <v>21</v>
      </c>
      <c r="E74" s="88" t="str">
        <f>$B$7</f>
        <v>Walter, Philipp</v>
      </c>
      <c r="F74" s="89"/>
      <c r="G74" s="90"/>
      <c r="H74" s="90"/>
      <c r="I74" s="90"/>
      <c r="J74" s="90"/>
      <c r="K74" s="90"/>
      <c r="L74" s="90"/>
      <c r="M74" s="90"/>
      <c r="N74" s="90"/>
      <c r="O74" s="219">
        <v>3</v>
      </c>
      <c r="P74" s="91" t="s">
        <v>18</v>
      </c>
      <c r="Q74" s="227">
        <v>1</v>
      </c>
    </row>
    <row r="75" spans="1:17" s="53" customFormat="1" ht="12.75" customHeight="1">
      <c r="A75" s="99" t="s">
        <v>35</v>
      </c>
      <c r="B75" s="183" t="str">
        <f>$B$9</f>
        <v>Burkart, Jochen</v>
      </c>
      <c r="C75" s="100"/>
      <c r="D75" s="101" t="s">
        <v>21</v>
      </c>
      <c r="E75" s="102" t="str">
        <f>$B$25</f>
        <v>Hadlaczky, Thomas</v>
      </c>
      <c r="F75" s="103"/>
      <c r="G75" s="104"/>
      <c r="H75" s="104"/>
      <c r="I75" s="104"/>
      <c r="J75" s="104"/>
      <c r="K75" s="104"/>
      <c r="L75" s="104"/>
      <c r="M75" s="104"/>
      <c r="N75" s="104"/>
      <c r="O75" s="215">
        <v>3</v>
      </c>
      <c r="P75" s="105" t="s">
        <v>18</v>
      </c>
      <c r="Q75" s="220">
        <v>1</v>
      </c>
    </row>
    <row r="76" spans="1:17" s="53" customFormat="1" ht="12.75" customHeight="1">
      <c r="A76" s="99" t="s">
        <v>37</v>
      </c>
      <c r="B76" s="183" t="str">
        <f>$B$11</f>
        <v>Wirth, Timo</v>
      </c>
      <c r="C76" s="100"/>
      <c r="D76" s="101" t="s">
        <v>21</v>
      </c>
      <c r="E76" s="100" t="str">
        <f>$B$23</f>
        <v>Weitzel, Jan</v>
      </c>
      <c r="F76" s="103"/>
      <c r="G76" s="104"/>
      <c r="H76" s="104"/>
      <c r="I76" s="104"/>
      <c r="J76" s="104"/>
      <c r="K76" s="104"/>
      <c r="L76" s="104"/>
      <c r="M76" s="104"/>
      <c r="N76" s="104"/>
      <c r="O76" s="215">
        <v>0</v>
      </c>
      <c r="P76" s="105" t="s">
        <v>18</v>
      </c>
      <c r="Q76" s="220">
        <v>3</v>
      </c>
    </row>
    <row r="77" spans="1:17" s="53" customFormat="1" ht="12.75" customHeight="1">
      <c r="A77" s="99" t="s">
        <v>39</v>
      </c>
      <c r="B77" s="183" t="str">
        <f>$B$13</f>
        <v>Ralli, Ruben</v>
      </c>
      <c r="C77" s="100"/>
      <c r="D77" s="101" t="s">
        <v>21</v>
      </c>
      <c r="E77" s="100" t="str">
        <f>$B$21</f>
        <v>Rössle, Hendrik</v>
      </c>
      <c r="F77" s="103"/>
      <c r="G77" s="104"/>
      <c r="H77" s="104"/>
      <c r="I77" s="104"/>
      <c r="J77" s="104"/>
      <c r="K77" s="104"/>
      <c r="L77" s="104"/>
      <c r="M77" s="104"/>
      <c r="N77" s="104"/>
      <c r="O77" s="215">
        <v>3</v>
      </c>
      <c r="P77" s="105" t="s">
        <v>18</v>
      </c>
      <c r="Q77" s="220">
        <v>0</v>
      </c>
    </row>
    <row r="78" spans="1:17" s="53" customFormat="1" ht="12.75" customHeight="1">
      <c r="A78" s="99" t="s">
        <v>41</v>
      </c>
      <c r="B78" s="183" t="str">
        <f>$B$15</f>
        <v>Schuch, Luca</v>
      </c>
      <c r="C78" s="100"/>
      <c r="D78" s="101" t="s">
        <v>21</v>
      </c>
      <c r="E78" s="100" t="str">
        <f>$B$19</f>
        <v>Lemke, Niklas</v>
      </c>
      <c r="F78" s="103"/>
      <c r="G78" s="104"/>
      <c r="H78" s="104"/>
      <c r="I78" s="104"/>
      <c r="J78" s="104"/>
      <c r="K78" s="104"/>
      <c r="L78" s="104"/>
      <c r="M78" s="104"/>
      <c r="N78" s="104"/>
      <c r="O78" s="215">
        <v>3</v>
      </c>
      <c r="P78" s="105" t="s">
        <v>18</v>
      </c>
      <c r="Q78" s="220">
        <v>0</v>
      </c>
    </row>
    <row r="79" spans="1:17" s="53" customFormat="1" ht="12.75" customHeight="1" thickBot="1">
      <c r="A79" s="110" t="s">
        <v>43</v>
      </c>
      <c r="B79" s="184" t="str">
        <f>$B$17</f>
        <v>Meier, Michael</v>
      </c>
      <c r="C79" s="111"/>
      <c r="D79" s="112" t="s">
        <v>21</v>
      </c>
      <c r="E79" s="111" t="str">
        <f>$B$27</f>
        <v>Meisner, Stefan</v>
      </c>
      <c r="F79" s="113"/>
      <c r="G79" s="114"/>
      <c r="H79" s="114"/>
      <c r="I79" s="114"/>
      <c r="J79" s="114"/>
      <c r="K79" s="114"/>
      <c r="L79" s="114"/>
      <c r="M79" s="114"/>
      <c r="N79" s="114"/>
      <c r="O79" s="216">
        <v>3</v>
      </c>
      <c r="P79" s="115" t="s">
        <v>18</v>
      </c>
      <c r="Q79" s="221">
        <v>2</v>
      </c>
    </row>
    <row r="80" ht="12.75">
      <c r="A80" s="154"/>
    </row>
    <row r="82" spans="2:3" ht="18.75">
      <c r="B82" s="155" t="s">
        <v>87</v>
      </c>
      <c r="C82" s="155" t="str">
        <f>$C$2</f>
        <v>Quali-RLT zum SP I</v>
      </c>
    </row>
    <row r="83" ht="13.5" thickBot="1"/>
    <row r="84" spans="2:47" ht="16.5" thickBot="1">
      <c r="B84" s="4" t="s">
        <v>2</v>
      </c>
      <c r="C84" s="199"/>
      <c r="D84" s="199"/>
      <c r="E84" s="199"/>
      <c r="F84" s="199"/>
      <c r="G84" s="199"/>
      <c r="H84" s="206" t="s">
        <v>98</v>
      </c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200"/>
      <c r="AF84" s="210" t="s">
        <v>99</v>
      </c>
      <c r="AG84" s="51"/>
      <c r="AH84" s="51"/>
      <c r="AI84" s="51"/>
      <c r="AJ84" s="211"/>
      <c r="AM84" s="1044" t="s">
        <v>15</v>
      </c>
      <c r="AN84" s="1038"/>
      <c r="AO84" s="1039"/>
      <c r="AP84" s="1040" t="s">
        <v>16</v>
      </c>
      <c r="AQ84" s="1038"/>
      <c r="AR84" s="1045"/>
      <c r="AS84" s="156" t="s">
        <v>17</v>
      </c>
      <c r="AT84" s="157"/>
      <c r="AU84" s="158"/>
    </row>
    <row r="85" spans="2:47" ht="15.75">
      <c r="B85" s="234" t="str">
        <f>$B$5</f>
        <v>Mayer, Tom</v>
      </c>
      <c r="C85" s="197" t="str">
        <f>$B$6</f>
        <v>TSG Heilbronn</v>
      </c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201"/>
      <c r="AF85" s="212">
        <f aca="true" t="shared" si="2" ref="AF85:AF96">SUM(AP85-AR85)</f>
        <v>28</v>
      </c>
      <c r="AG85" s="213"/>
      <c r="AH85" s="213"/>
      <c r="AI85" s="213"/>
      <c r="AJ85" s="214"/>
      <c r="AM85" s="159">
        <f>$AM$5</f>
        <v>11</v>
      </c>
      <c r="AN85" s="160" t="s">
        <v>18</v>
      </c>
      <c r="AO85" s="13">
        <f>$AO$5</f>
        <v>0</v>
      </c>
      <c r="AP85" s="161">
        <f>$AP$5</f>
        <v>33</v>
      </c>
      <c r="AQ85" s="160" t="s">
        <v>18</v>
      </c>
      <c r="AR85" s="162">
        <f>$AR$5</f>
        <v>5</v>
      </c>
      <c r="AS85" s="1034">
        <v>1</v>
      </c>
      <c r="AT85" s="1035"/>
      <c r="AU85" s="1036"/>
    </row>
    <row r="86" spans="2:47" ht="15.75">
      <c r="B86" s="234" t="str">
        <f>$B$7</f>
        <v>Walter, Philipp</v>
      </c>
      <c r="C86" s="195" t="str">
        <f>$B$8</f>
        <v>VfL Brackenheim</v>
      </c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202"/>
      <c r="AF86" s="212">
        <f t="shared" si="2"/>
        <v>19</v>
      </c>
      <c r="AG86" s="213"/>
      <c r="AH86" s="213"/>
      <c r="AI86" s="213"/>
      <c r="AJ86" s="214"/>
      <c r="AM86" s="159">
        <f>$AM$7</f>
        <v>9</v>
      </c>
      <c r="AN86" s="160" t="s">
        <v>18</v>
      </c>
      <c r="AO86" s="13">
        <f>$AO$7</f>
        <v>2</v>
      </c>
      <c r="AP86" s="161">
        <f>$AP$7</f>
        <v>29</v>
      </c>
      <c r="AQ86" s="160" t="s">
        <v>18</v>
      </c>
      <c r="AR86" s="162">
        <f>$AR$7</f>
        <v>10</v>
      </c>
      <c r="AS86" s="1034">
        <v>2</v>
      </c>
      <c r="AT86" s="1035"/>
      <c r="AU86" s="1036"/>
    </row>
    <row r="87" spans="2:47" ht="15.75">
      <c r="B87" s="234" t="str">
        <f>$B$23</f>
        <v>Weitzel, Jan</v>
      </c>
      <c r="C87" s="195" t="str">
        <f>$B$24</f>
        <v>TSV Talheim</v>
      </c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202"/>
      <c r="AF87" s="212">
        <f t="shared" si="2"/>
        <v>13</v>
      </c>
      <c r="AG87" s="213"/>
      <c r="AH87" s="213"/>
      <c r="AI87" s="213"/>
      <c r="AJ87" s="214"/>
      <c r="AM87" s="159">
        <f>$AM$23</f>
        <v>9</v>
      </c>
      <c r="AN87" s="160" t="s">
        <v>18</v>
      </c>
      <c r="AO87" s="13">
        <f>$AO$23</f>
        <v>2</v>
      </c>
      <c r="AP87" s="161">
        <f>$AP$23</f>
        <v>27</v>
      </c>
      <c r="AQ87" s="160" t="s">
        <v>18</v>
      </c>
      <c r="AR87" s="162">
        <f>$AR$23</f>
        <v>14</v>
      </c>
      <c r="AS87" s="1028">
        <v>3</v>
      </c>
      <c r="AT87" s="1029"/>
      <c r="AU87" s="1030"/>
    </row>
    <row r="88" spans="2:47" ht="15.75">
      <c r="B88" s="234" t="str">
        <f>$B$9</f>
        <v>Burkart, Jochen</v>
      </c>
      <c r="C88" s="195" t="str">
        <f>$B$10</f>
        <v>Friedrichshaller SV</v>
      </c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202"/>
      <c r="AF88" s="212">
        <f t="shared" si="2"/>
        <v>15</v>
      </c>
      <c r="AG88" s="213"/>
      <c r="AH88" s="213"/>
      <c r="AI88" s="213"/>
      <c r="AJ88" s="214"/>
      <c r="AM88" s="159">
        <f>$AM$9</f>
        <v>8</v>
      </c>
      <c r="AN88" s="160" t="s">
        <v>18</v>
      </c>
      <c r="AO88" s="13">
        <f>$AO$9</f>
        <v>3</v>
      </c>
      <c r="AP88" s="161">
        <f>$AP$9</f>
        <v>28</v>
      </c>
      <c r="AQ88" s="160" t="s">
        <v>18</v>
      </c>
      <c r="AR88" s="162">
        <f>$AR$9</f>
        <v>13</v>
      </c>
      <c r="AS88" s="1028">
        <v>4</v>
      </c>
      <c r="AT88" s="1029"/>
      <c r="AU88" s="1030"/>
    </row>
    <row r="89" spans="2:47" ht="15.75">
      <c r="B89" s="234" t="str">
        <f>$B$25</f>
        <v>Hadlaczky, Thomas</v>
      </c>
      <c r="C89" s="195" t="str">
        <f>$B$26</f>
        <v>TSV Untereisesheim</v>
      </c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202"/>
      <c r="AF89" s="212">
        <f t="shared" si="2"/>
        <v>10</v>
      </c>
      <c r="AG89" s="213"/>
      <c r="AH89" s="213"/>
      <c r="AI89" s="213"/>
      <c r="AJ89" s="214"/>
      <c r="AM89" s="159">
        <f>$AM$25</f>
        <v>7</v>
      </c>
      <c r="AN89" s="160" t="s">
        <v>18</v>
      </c>
      <c r="AO89" s="13">
        <f>$AO$25</f>
        <v>4</v>
      </c>
      <c r="AP89" s="161">
        <f>$AP$25</f>
        <v>24</v>
      </c>
      <c r="AQ89" s="160" t="s">
        <v>18</v>
      </c>
      <c r="AR89" s="162">
        <f>$AR$25</f>
        <v>14</v>
      </c>
      <c r="AS89" s="1028">
        <v>5</v>
      </c>
      <c r="AT89" s="1029"/>
      <c r="AU89" s="1030"/>
    </row>
    <row r="90" spans="2:47" ht="15.75">
      <c r="B90" s="234" t="str">
        <f>$B$13</f>
        <v>Ralli, Ruben</v>
      </c>
      <c r="C90" s="195" t="str">
        <f>$B$14</f>
        <v>TGV E. Beilstein</v>
      </c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202"/>
      <c r="AF90" s="212">
        <f t="shared" si="2"/>
        <v>9</v>
      </c>
      <c r="AG90" s="213"/>
      <c r="AH90" s="213"/>
      <c r="AI90" s="213"/>
      <c r="AJ90" s="214"/>
      <c r="AM90" s="159">
        <f>$AM$13</f>
        <v>7</v>
      </c>
      <c r="AN90" s="160" t="s">
        <v>18</v>
      </c>
      <c r="AO90" s="13">
        <f>$AO$13</f>
        <v>4</v>
      </c>
      <c r="AP90" s="161">
        <f>$AP$13</f>
        <v>24</v>
      </c>
      <c r="AQ90" s="160" t="s">
        <v>18</v>
      </c>
      <c r="AR90" s="162">
        <f>$AR$13</f>
        <v>15</v>
      </c>
      <c r="AS90" s="1028">
        <v>6</v>
      </c>
      <c r="AT90" s="1029"/>
      <c r="AU90" s="1030"/>
    </row>
    <row r="91" spans="2:47" ht="15.75">
      <c r="B91" s="234" t="str">
        <f>$B$15</f>
        <v>Schuch, Luca</v>
      </c>
      <c r="C91" s="195" t="str">
        <f>$B$16</f>
        <v>TGV E. Beilstein</v>
      </c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202"/>
      <c r="AF91" s="212">
        <f t="shared" si="2"/>
        <v>-10</v>
      </c>
      <c r="AG91" s="213"/>
      <c r="AH91" s="213"/>
      <c r="AI91" s="213"/>
      <c r="AJ91" s="214"/>
      <c r="AM91" s="159">
        <f>$AM$15</f>
        <v>4</v>
      </c>
      <c r="AN91" s="160" t="s">
        <v>18</v>
      </c>
      <c r="AO91" s="13">
        <f>$AO$15</f>
        <v>7</v>
      </c>
      <c r="AP91" s="161">
        <f>$AP$15</f>
        <v>14</v>
      </c>
      <c r="AQ91" s="160" t="s">
        <v>18</v>
      </c>
      <c r="AR91" s="162">
        <f>$AR$15</f>
        <v>24</v>
      </c>
      <c r="AS91" s="1028">
        <v>7</v>
      </c>
      <c r="AT91" s="1029"/>
      <c r="AU91" s="1030"/>
    </row>
    <row r="92" spans="2:47" ht="15.75">
      <c r="B92" s="234" t="str">
        <f>$B$27</f>
        <v>Meisner, Stefan</v>
      </c>
      <c r="C92" s="195" t="str">
        <f>$B$28</f>
        <v>TSG Heilbronn</v>
      </c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202"/>
      <c r="AF92" s="212">
        <f t="shared" si="2"/>
        <v>-11</v>
      </c>
      <c r="AG92" s="213"/>
      <c r="AH92" s="213"/>
      <c r="AI92" s="213"/>
      <c r="AJ92" s="214"/>
      <c r="AM92" s="159">
        <f>$AM$27</f>
        <v>3</v>
      </c>
      <c r="AN92" s="160" t="s">
        <v>18</v>
      </c>
      <c r="AO92" s="13">
        <f>$AO$27</f>
        <v>8</v>
      </c>
      <c r="AP92" s="161">
        <f>$AP$27</f>
        <v>16</v>
      </c>
      <c r="AQ92" s="160" t="s">
        <v>18</v>
      </c>
      <c r="AR92" s="162">
        <f>$AR$27</f>
        <v>27</v>
      </c>
      <c r="AS92" s="1028">
        <v>8</v>
      </c>
      <c r="AT92" s="1029"/>
      <c r="AU92" s="1030"/>
    </row>
    <row r="93" spans="2:47" ht="15.75">
      <c r="B93" s="234" t="str">
        <f>$B$11</f>
        <v>Wirth, Timo</v>
      </c>
      <c r="C93" s="195" t="str">
        <f>$B$12</f>
        <v>SV Neckarsulm</v>
      </c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202"/>
      <c r="AF93" s="212">
        <f t="shared" si="2"/>
        <v>-14</v>
      </c>
      <c r="AG93" s="213"/>
      <c r="AH93" s="213"/>
      <c r="AI93" s="213"/>
      <c r="AJ93" s="214"/>
      <c r="AM93" s="159">
        <f>$AM$11</f>
        <v>3</v>
      </c>
      <c r="AN93" s="160" t="s">
        <v>18</v>
      </c>
      <c r="AO93" s="13">
        <f>$AO$11</f>
        <v>8</v>
      </c>
      <c r="AP93" s="161">
        <f>$AP$11</f>
        <v>11</v>
      </c>
      <c r="AQ93" s="160" t="s">
        <v>18</v>
      </c>
      <c r="AR93" s="162">
        <f>$AR$11</f>
        <v>25</v>
      </c>
      <c r="AS93" s="1028">
        <v>9</v>
      </c>
      <c r="AT93" s="1029"/>
      <c r="AU93" s="1030"/>
    </row>
    <row r="94" spans="2:47" ht="15.75">
      <c r="B94" s="234" t="str">
        <f>$B$17</f>
        <v>Meier, Michael</v>
      </c>
      <c r="C94" s="195" t="str">
        <f>$B$18</f>
        <v>TGV E. Beilstein</v>
      </c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202"/>
      <c r="AF94" s="212">
        <f t="shared" si="2"/>
        <v>-14</v>
      </c>
      <c r="AG94" s="213"/>
      <c r="AH94" s="213"/>
      <c r="AI94" s="213"/>
      <c r="AJ94" s="214"/>
      <c r="AM94" s="159">
        <f>$AM$17</f>
        <v>3</v>
      </c>
      <c r="AN94" s="160" t="s">
        <v>18</v>
      </c>
      <c r="AO94" s="13">
        <f>$AO$17</f>
        <v>8</v>
      </c>
      <c r="AP94" s="161">
        <f>$AP$17</f>
        <v>14</v>
      </c>
      <c r="AQ94" s="160" t="s">
        <v>18</v>
      </c>
      <c r="AR94" s="162">
        <f>$AR$17</f>
        <v>28</v>
      </c>
      <c r="AS94" s="1028">
        <v>10</v>
      </c>
      <c r="AT94" s="1029"/>
      <c r="AU94" s="1030"/>
    </row>
    <row r="95" spans="2:47" ht="15.75">
      <c r="B95" s="234" t="str">
        <f>$B$19</f>
        <v>Lemke, Niklas</v>
      </c>
      <c r="C95" s="195" t="str">
        <f>$B$20</f>
        <v>Spfr Neckarsulm</v>
      </c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202"/>
      <c r="AF95" s="212">
        <f t="shared" si="2"/>
        <v>-18</v>
      </c>
      <c r="AG95" s="213"/>
      <c r="AH95" s="213"/>
      <c r="AI95" s="213"/>
      <c r="AJ95" s="214"/>
      <c r="AM95" s="159">
        <f>$AM$19</f>
        <v>2</v>
      </c>
      <c r="AN95" s="160" t="s">
        <v>18</v>
      </c>
      <c r="AO95" s="13">
        <f>$AO$19</f>
        <v>9</v>
      </c>
      <c r="AP95" s="161">
        <f>$AP$19</f>
        <v>9</v>
      </c>
      <c r="AQ95" s="160" t="s">
        <v>18</v>
      </c>
      <c r="AR95" s="162">
        <f>$AR$19</f>
        <v>27</v>
      </c>
      <c r="AS95" s="1028">
        <v>11</v>
      </c>
      <c r="AT95" s="1029"/>
      <c r="AU95" s="1030"/>
    </row>
    <row r="96" spans="2:47" ht="16.5" thickBot="1">
      <c r="B96" s="235" t="str">
        <f>$B$21</f>
        <v>Rössle, Hendrik</v>
      </c>
      <c r="C96" s="203" t="str">
        <f>$B$22</f>
        <v>SV Neckarsulm</v>
      </c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5"/>
      <c r="AF96" s="207">
        <f t="shared" si="2"/>
        <v>-27</v>
      </c>
      <c r="AG96" s="208"/>
      <c r="AH96" s="208"/>
      <c r="AI96" s="208"/>
      <c r="AJ96" s="209"/>
      <c r="AM96" s="163">
        <f>$AM$21</f>
        <v>0</v>
      </c>
      <c r="AN96" s="115" t="s">
        <v>18</v>
      </c>
      <c r="AO96" s="164">
        <f>$AO$21</f>
        <v>11</v>
      </c>
      <c r="AP96" s="165">
        <f>$AP$21</f>
        <v>6</v>
      </c>
      <c r="AQ96" s="115" t="s">
        <v>18</v>
      </c>
      <c r="AR96" s="166">
        <f>$AR$21</f>
        <v>33</v>
      </c>
      <c r="AS96" s="1031">
        <v>12</v>
      </c>
      <c r="AT96" s="1032"/>
      <c r="AU96" s="1033"/>
    </row>
    <row r="97" spans="39:44" ht="13.5" thickBot="1">
      <c r="AM97" s="167">
        <f>SUM(AM85:AM96)</f>
        <v>66</v>
      </c>
      <c r="AN97" s="168" t="s">
        <v>18</v>
      </c>
      <c r="AO97" s="168">
        <f>SUM(AO85:AO96)</f>
        <v>66</v>
      </c>
      <c r="AP97" s="168">
        <f>SUM(AP85:AP96)</f>
        <v>235</v>
      </c>
      <c r="AQ97" s="168" t="s">
        <v>18</v>
      </c>
      <c r="AR97" s="169">
        <f>SUM(AR85:AR96)</f>
        <v>235</v>
      </c>
    </row>
  </sheetData>
  <sheetProtection password="C65E"/>
  <mergeCells count="29">
    <mergeCell ref="AS93:AU93"/>
    <mergeCell ref="AS94:AU94"/>
    <mergeCell ref="AS95:AU95"/>
    <mergeCell ref="AS96:AU96"/>
    <mergeCell ref="AS89:AU89"/>
    <mergeCell ref="AS90:AU90"/>
    <mergeCell ref="AS91:AU91"/>
    <mergeCell ref="AS92:AU92"/>
    <mergeCell ref="AS85:AU85"/>
    <mergeCell ref="AS86:AU86"/>
    <mergeCell ref="AS87:AU87"/>
    <mergeCell ref="AS88:AU88"/>
    <mergeCell ref="AM4:AO4"/>
    <mergeCell ref="AP4:AR4"/>
    <mergeCell ref="AS4:AU4"/>
    <mergeCell ref="AM84:AO84"/>
    <mergeCell ref="AP84:AR84"/>
    <mergeCell ref="AS5:AU5"/>
    <mergeCell ref="AS7:AU7"/>
    <mergeCell ref="AS9:AU9"/>
    <mergeCell ref="AS11:AU11"/>
    <mergeCell ref="AS13:AU13"/>
    <mergeCell ref="AS23:AU23"/>
    <mergeCell ref="AS25:AU25"/>
    <mergeCell ref="AS27:AU27"/>
    <mergeCell ref="AS15:AU15"/>
    <mergeCell ref="AS17:AU17"/>
    <mergeCell ref="AS19:AU19"/>
    <mergeCell ref="AS21:AU21"/>
  </mergeCells>
  <printOptions/>
  <pageMargins left="0.19" right="0.1968503937007874" top="0.19" bottom="0.1968503937007874" header="0.5118110236220472" footer="0.5118110236220472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29">
      <selection activeCell="P61" sqref="P61"/>
    </sheetView>
  </sheetViews>
  <sheetFormatPr defaultColWidth="11.421875" defaultRowHeight="12.75"/>
  <cols>
    <col min="1" max="1" width="4.7109375" style="170" customWidth="1"/>
    <col min="2" max="2" width="19.421875" style="170" customWidth="1"/>
    <col min="3" max="3" width="1.7109375" style="170" customWidth="1"/>
    <col min="4" max="4" width="0.85546875" style="170" customWidth="1"/>
    <col min="5" max="6" width="1.7109375" style="170" customWidth="1"/>
    <col min="7" max="7" width="0.85546875" style="170" customWidth="1"/>
    <col min="8" max="9" width="1.7109375" style="170" customWidth="1"/>
    <col min="10" max="10" width="0.85546875" style="170" customWidth="1"/>
    <col min="11" max="12" width="1.7109375" style="170" customWidth="1"/>
    <col min="13" max="13" width="0.85546875" style="170" customWidth="1"/>
    <col min="14" max="15" width="1.7109375" style="170" customWidth="1"/>
    <col min="16" max="16" width="0.85546875" style="170" customWidth="1"/>
    <col min="17" max="18" width="1.7109375" style="170" customWidth="1"/>
    <col min="19" max="19" width="0.85546875" style="170" customWidth="1"/>
    <col min="20" max="21" width="1.7109375" style="170" customWidth="1"/>
    <col min="22" max="22" width="0.85546875" style="170" customWidth="1"/>
    <col min="23" max="24" width="1.7109375" style="170" customWidth="1"/>
    <col min="25" max="25" width="0.85546875" style="170" customWidth="1"/>
    <col min="26" max="27" width="1.7109375" style="170" customWidth="1"/>
    <col min="28" max="28" width="0.85546875" style="170" customWidth="1"/>
    <col min="29" max="30" width="1.7109375" style="170" customWidth="1"/>
    <col min="31" max="31" width="0.85546875" style="170" customWidth="1"/>
    <col min="32" max="32" width="1.7109375" style="170" customWidth="1"/>
    <col min="33" max="33" width="3.57421875" style="170" customWidth="1"/>
    <col min="34" max="34" width="0.85546875" style="170" customWidth="1"/>
    <col min="35" max="35" width="3.28125" style="170" customWidth="1"/>
    <col min="36" max="36" width="6.00390625" style="170" customWidth="1"/>
    <col min="37" max="37" width="0.85546875" style="170" customWidth="1"/>
    <col min="38" max="38" width="5.00390625" style="170" customWidth="1"/>
    <col min="39" max="39" width="1.7109375" style="170" customWidth="1"/>
    <col min="40" max="40" width="0.85546875" style="170" customWidth="1"/>
    <col min="41" max="41" width="2.57421875" style="170" customWidth="1"/>
    <col min="42" max="16384" width="11.421875" style="170" customWidth="1"/>
  </cols>
  <sheetData>
    <row r="1" spans="1:41" ht="15.75" customHeight="1">
      <c r="A1" s="262" t="s">
        <v>0</v>
      </c>
      <c r="B1" s="263"/>
      <c r="C1" s="261" t="s">
        <v>100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1" t="s">
        <v>101</v>
      </c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</row>
    <row r="2" spans="1:41" ht="8.25" customHeight="1" thickBot="1">
      <c r="A2" s="262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</row>
    <row r="3" spans="1:41" ht="16.5" thickBot="1">
      <c r="A3" s="264" t="s">
        <v>1</v>
      </c>
      <c r="B3" s="265" t="s">
        <v>2</v>
      </c>
      <c r="C3" s="266"/>
      <c r="D3" s="267" t="s">
        <v>3</v>
      </c>
      <c r="E3" s="268"/>
      <c r="F3" s="266"/>
      <c r="G3" s="267" t="s">
        <v>4</v>
      </c>
      <c r="H3" s="268"/>
      <c r="I3" s="266"/>
      <c r="J3" s="267" t="s">
        <v>5</v>
      </c>
      <c r="K3" s="268"/>
      <c r="L3" s="266"/>
      <c r="M3" s="267" t="s">
        <v>6</v>
      </c>
      <c r="N3" s="268"/>
      <c r="O3" s="266"/>
      <c r="P3" s="267" t="s">
        <v>7</v>
      </c>
      <c r="Q3" s="268"/>
      <c r="R3" s="266"/>
      <c r="S3" s="267" t="s">
        <v>8</v>
      </c>
      <c r="T3" s="268"/>
      <c r="U3" s="266"/>
      <c r="V3" s="267" t="s">
        <v>9</v>
      </c>
      <c r="W3" s="268"/>
      <c r="X3" s="266"/>
      <c r="Y3" s="267" t="s">
        <v>10</v>
      </c>
      <c r="Z3" s="268"/>
      <c r="AA3" s="266"/>
      <c r="AB3" s="267" t="s">
        <v>11</v>
      </c>
      <c r="AC3" s="268"/>
      <c r="AD3" s="266"/>
      <c r="AE3" s="267" t="s">
        <v>12</v>
      </c>
      <c r="AF3" s="269"/>
      <c r="AG3" s="1048" t="s">
        <v>15</v>
      </c>
      <c r="AH3" s="1049"/>
      <c r="AI3" s="1050"/>
      <c r="AJ3" s="1051" t="s">
        <v>16</v>
      </c>
      <c r="AK3" s="1049"/>
      <c r="AL3" s="1049"/>
      <c r="AM3" s="1052" t="s">
        <v>17</v>
      </c>
      <c r="AN3" s="1053"/>
      <c r="AO3" s="1054"/>
    </row>
    <row r="4" spans="1:41" ht="13.5" customHeight="1">
      <c r="A4" s="270">
        <v>1</v>
      </c>
      <c r="B4" s="271" t="s">
        <v>140</v>
      </c>
      <c r="C4" s="272"/>
      <c r="D4" s="273"/>
      <c r="E4" s="274"/>
      <c r="F4" s="275">
        <f>$O$58</f>
        <v>2</v>
      </c>
      <c r="G4" s="276" t="s">
        <v>18</v>
      </c>
      <c r="H4" s="277">
        <f>$Q$58</f>
        <v>3</v>
      </c>
      <c r="I4" s="275">
        <f>$AM$48</f>
        <v>3</v>
      </c>
      <c r="J4" s="276" t="s">
        <v>18</v>
      </c>
      <c r="K4" s="277">
        <f>$AO$48</f>
        <v>2</v>
      </c>
      <c r="L4" s="275">
        <f>$O$51</f>
        <v>3</v>
      </c>
      <c r="M4" s="276" t="s">
        <v>18</v>
      </c>
      <c r="N4" s="277">
        <f>$Q$51</f>
        <v>2</v>
      </c>
      <c r="O4" s="275">
        <f>$AM$42</f>
        <v>3</v>
      </c>
      <c r="P4" s="276" t="s">
        <v>18</v>
      </c>
      <c r="Q4" s="277">
        <f>$AO$42</f>
        <v>1</v>
      </c>
      <c r="R4" s="275">
        <f>$O$42</f>
        <v>1</v>
      </c>
      <c r="S4" s="276" t="s">
        <v>18</v>
      </c>
      <c r="T4" s="277">
        <f>$Q$42</f>
        <v>3</v>
      </c>
      <c r="U4" s="275">
        <f>$AM$36</f>
        <v>3</v>
      </c>
      <c r="V4" s="276" t="s">
        <v>18</v>
      </c>
      <c r="W4" s="277">
        <f>$AO$36</f>
        <v>2</v>
      </c>
      <c r="X4" s="275">
        <f>$O$34</f>
        <v>3</v>
      </c>
      <c r="Y4" s="276" t="s">
        <v>18</v>
      </c>
      <c r="Z4" s="277">
        <f>$Q$34</f>
        <v>1</v>
      </c>
      <c r="AA4" s="275">
        <f>$AM$30</f>
        <v>3</v>
      </c>
      <c r="AB4" s="276" t="s">
        <v>18</v>
      </c>
      <c r="AC4" s="277">
        <f>$AO$30</f>
        <v>0</v>
      </c>
      <c r="AD4" s="275">
        <f>$O$26</f>
        <v>3</v>
      </c>
      <c r="AE4" s="276" t="s">
        <v>18</v>
      </c>
      <c r="AF4" s="278">
        <f>$Q$26</f>
        <v>2</v>
      </c>
      <c r="AG4" s="279">
        <f>SUM(AD5,AA5,X5,U5,R5,O5,L5,I5,F5)</f>
        <v>7</v>
      </c>
      <c r="AH4" s="276" t="s">
        <v>18</v>
      </c>
      <c r="AI4" s="279">
        <f>SUM(AF5,AC5,Z5,W5,T5,Q5,N5,K5,H5)</f>
        <v>2</v>
      </c>
      <c r="AJ4" s="280">
        <f>SUM(AD4,AA4,X4,U4,R4,O4,L4,I4,F4)</f>
        <v>24</v>
      </c>
      <c r="AK4" s="276" t="s">
        <v>18</v>
      </c>
      <c r="AL4" s="279">
        <f>SUM(AF4,AC4,Z4,W4,T4,Q4,N4,K4,H4)</f>
        <v>16</v>
      </c>
      <c r="AM4" s="1055"/>
      <c r="AN4" s="1056"/>
      <c r="AO4" s="1057"/>
    </row>
    <row r="5" spans="1:41" ht="13.5" customHeight="1" thickBot="1">
      <c r="A5" s="283"/>
      <c r="B5" s="284" t="s">
        <v>115</v>
      </c>
      <c r="C5" s="285"/>
      <c r="D5" s="286"/>
      <c r="E5" s="287"/>
      <c r="F5" s="288">
        <f>IF(F4=3,1,0)</f>
        <v>0</v>
      </c>
      <c r="G5" s="289" t="s">
        <v>18</v>
      </c>
      <c r="H5" s="290">
        <f>IF(H4=3,1,0)</f>
        <v>1</v>
      </c>
      <c r="I5" s="288">
        <f>IF(I4=3,1,0)</f>
        <v>1</v>
      </c>
      <c r="J5" s="289" t="s">
        <v>18</v>
      </c>
      <c r="K5" s="291">
        <f>IF(K4=3,1,0)</f>
        <v>0</v>
      </c>
      <c r="L5" s="288">
        <f>IF(L4=3,1,0)</f>
        <v>1</v>
      </c>
      <c r="M5" s="289" t="s">
        <v>18</v>
      </c>
      <c r="N5" s="291">
        <f>IF(N4=3,1,0)</f>
        <v>0</v>
      </c>
      <c r="O5" s="288">
        <f>IF(O4=3,1,0)</f>
        <v>1</v>
      </c>
      <c r="P5" s="289" t="s">
        <v>18</v>
      </c>
      <c r="Q5" s="291">
        <f>IF(Q4=3,1,0)</f>
        <v>0</v>
      </c>
      <c r="R5" s="288">
        <f>IF(R4=3,1,0)</f>
        <v>0</v>
      </c>
      <c r="S5" s="289" t="s">
        <v>18</v>
      </c>
      <c r="T5" s="291">
        <f>IF(T4=3,1,0)</f>
        <v>1</v>
      </c>
      <c r="U5" s="288">
        <f>IF(U4=3,1,0)</f>
        <v>1</v>
      </c>
      <c r="V5" s="289" t="s">
        <v>18</v>
      </c>
      <c r="W5" s="291">
        <f>IF(W4=3,1,0)</f>
        <v>0</v>
      </c>
      <c r="X5" s="288">
        <f>IF(X4=3,1,0)</f>
        <v>1</v>
      </c>
      <c r="Y5" s="289" t="s">
        <v>18</v>
      </c>
      <c r="Z5" s="291">
        <f>IF(Z4=3,1,0)</f>
        <v>0</v>
      </c>
      <c r="AA5" s="288">
        <f>IF(AA4=3,1,0)</f>
        <v>1</v>
      </c>
      <c r="AB5" s="289" t="s">
        <v>18</v>
      </c>
      <c r="AC5" s="291">
        <f>IF(AC4=3,1,0)</f>
        <v>0</v>
      </c>
      <c r="AD5" s="288">
        <f>IF(AD4=3,1,0)</f>
        <v>1</v>
      </c>
      <c r="AE5" s="289" t="s">
        <v>18</v>
      </c>
      <c r="AF5" s="292">
        <f>IF(AF4=3,1,0)</f>
        <v>0</v>
      </c>
      <c r="AG5" s="293"/>
      <c r="AH5" s="294"/>
      <c r="AI5" s="294"/>
      <c r="AJ5" s="295"/>
      <c r="AK5" s="294"/>
      <c r="AL5" s="293"/>
      <c r="AM5" s="296"/>
      <c r="AN5" s="297"/>
      <c r="AO5" s="298"/>
    </row>
    <row r="6" spans="1:41" ht="13.5" customHeight="1">
      <c r="A6" s="270">
        <v>2</v>
      </c>
      <c r="B6" s="299" t="s">
        <v>146</v>
      </c>
      <c r="C6" s="275">
        <f>$Q$58</f>
        <v>3</v>
      </c>
      <c r="D6" s="276" t="s">
        <v>18</v>
      </c>
      <c r="E6" s="277">
        <f>$O$58</f>
        <v>2</v>
      </c>
      <c r="F6" s="272"/>
      <c r="G6" s="300"/>
      <c r="H6" s="274"/>
      <c r="I6" s="301">
        <f>$O$50</f>
        <v>3</v>
      </c>
      <c r="J6" s="276" t="s">
        <v>18</v>
      </c>
      <c r="K6" s="277">
        <f>$Q$50</f>
        <v>1</v>
      </c>
      <c r="L6" s="275">
        <f>$AM$41</f>
        <v>3</v>
      </c>
      <c r="M6" s="276" t="s">
        <v>18</v>
      </c>
      <c r="N6" s="277">
        <f>$AO$41</f>
        <v>0</v>
      </c>
      <c r="O6" s="275">
        <f>$O$43</f>
        <v>1</v>
      </c>
      <c r="P6" s="276" t="s">
        <v>18</v>
      </c>
      <c r="Q6" s="277">
        <f>$Q$43</f>
        <v>3</v>
      </c>
      <c r="R6" s="275">
        <f>$AM$35</f>
        <v>3</v>
      </c>
      <c r="S6" s="276" t="s">
        <v>18</v>
      </c>
      <c r="T6" s="277">
        <f>$AO$35</f>
        <v>2</v>
      </c>
      <c r="U6" s="275">
        <f>$O$35</f>
        <v>3</v>
      </c>
      <c r="V6" s="276" t="s">
        <v>18</v>
      </c>
      <c r="W6" s="277">
        <f>$Q$35</f>
        <v>2</v>
      </c>
      <c r="X6" s="275">
        <f>$AM$29</f>
        <v>3</v>
      </c>
      <c r="Y6" s="276" t="s">
        <v>18</v>
      </c>
      <c r="Z6" s="277">
        <f>$AO$29</f>
        <v>0</v>
      </c>
      <c r="AA6" s="275">
        <f>$O$27</f>
        <v>3</v>
      </c>
      <c r="AB6" s="276" t="s">
        <v>18</v>
      </c>
      <c r="AC6" s="277">
        <f>$Q$27</f>
        <v>0</v>
      </c>
      <c r="AD6" s="275">
        <f>$AM$47</f>
        <v>3</v>
      </c>
      <c r="AE6" s="276" t="s">
        <v>18</v>
      </c>
      <c r="AF6" s="278">
        <f>$AO$47</f>
        <v>1</v>
      </c>
      <c r="AG6" s="302">
        <f>SUM(AD7,AA7,X7,U7,R7,O7,L7,I7,C7)</f>
        <v>8</v>
      </c>
      <c r="AH6" s="276" t="s">
        <v>18</v>
      </c>
      <c r="AI6" s="303">
        <f>SUM(AF7,AC7,Z7,W7,T7,Q7,N7,K7,E7)</f>
        <v>1</v>
      </c>
      <c r="AJ6" s="280">
        <f>SUM(AD6,AA6,X6,U6,R6,O6,L6,I6,C6)</f>
        <v>25</v>
      </c>
      <c r="AK6" s="276" t="s">
        <v>18</v>
      </c>
      <c r="AL6" s="279">
        <f>SUM(AF6,AC6,Z6,W6,T6,Q6,N6,K6,E6)</f>
        <v>11</v>
      </c>
      <c r="AM6" s="1055"/>
      <c r="AN6" s="1056"/>
      <c r="AO6" s="1057"/>
    </row>
    <row r="7" spans="1:41" ht="13.5" customHeight="1" thickBot="1">
      <c r="A7" s="283"/>
      <c r="B7" s="304" t="s">
        <v>112</v>
      </c>
      <c r="C7" s="288">
        <f>IF(C6=3,1,0)</f>
        <v>1</v>
      </c>
      <c r="D7" s="291"/>
      <c r="E7" s="291">
        <f>IF(E6=3,1,0)</f>
        <v>0</v>
      </c>
      <c r="F7" s="285"/>
      <c r="G7" s="305"/>
      <c r="H7" s="287"/>
      <c r="I7" s="306">
        <f>IF(I6=3,1,0)</f>
        <v>1</v>
      </c>
      <c r="J7" s="291"/>
      <c r="K7" s="291">
        <f>IF(K6=3,1,0)</f>
        <v>0</v>
      </c>
      <c r="L7" s="288">
        <f>IF(L6=3,1,0)</f>
        <v>1</v>
      </c>
      <c r="M7" s="291"/>
      <c r="N7" s="291">
        <f>IF(N6=3,1,0)</f>
        <v>0</v>
      </c>
      <c r="O7" s="288">
        <f>IF(O6=3,1,0)</f>
        <v>0</v>
      </c>
      <c r="P7" s="291"/>
      <c r="Q7" s="291">
        <f>IF(Q6=3,1,0)</f>
        <v>1</v>
      </c>
      <c r="R7" s="288">
        <f>IF(R6=3,1,0)</f>
        <v>1</v>
      </c>
      <c r="S7" s="291"/>
      <c r="T7" s="291">
        <f>IF(T6=3,1,0)</f>
        <v>0</v>
      </c>
      <c r="U7" s="288">
        <f>IF(U6=3,1,0)</f>
        <v>1</v>
      </c>
      <c r="V7" s="291"/>
      <c r="W7" s="291">
        <f>IF(W6=3,1,0)</f>
        <v>0</v>
      </c>
      <c r="X7" s="288">
        <f>IF(X6=3,1,0)</f>
        <v>1</v>
      </c>
      <c r="Y7" s="291"/>
      <c r="Z7" s="291">
        <f>IF(Z6=3,1,0)</f>
        <v>0</v>
      </c>
      <c r="AA7" s="288">
        <f>IF(AA6=3,1,0)</f>
        <v>1</v>
      </c>
      <c r="AB7" s="291"/>
      <c r="AC7" s="291">
        <f>IF(AC6=3,1,0)</f>
        <v>0</v>
      </c>
      <c r="AD7" s="288">
        <f>IF(AD6=3,1,0)</f>
        <v>1</v>
      </c>
      <c r="AE7" s="291"/>
      <c r="AF7" s="291">
        <f>IF(AF6=3,1,0)</f>
        <v>0</v>
      </c>
      <c r="AG7" s="307"/>
      <c r="AH7" s="294"/>
      <c r="AI7" s="308"/>
      <c r="AJ7" s="309"/>
      <c r="AK7" s="294"/>
      <c r="AL7" s="293"/>
      <c r="AM7" s="296"/>
      <c r="AN7" s="310"/>
      <c r="AO7" s="298"/>
    </row>
    <row r="8" spans="1:41" ht="13.5" customHeight="1">
      <c r="A8" s="270">
        <v>3</v>
      </c>
      <c r="B8" s="299" t="s">
        <v>144</v>
      </c>
      <c r="C8" s="275">
        <f>$AO$48</f>
        <v>2</v>
      </c>
      <c r="D8" s="276" t="s">
        <v>18</v>
      </c>
      <c r="E8" s="277">
        <f>$AM$48</f>
        <v>3</v>
      </c>
      <c r="F8" s="275">
        <f>$Q$50</f>
        <v>1</v>
      </c>
      <c r="G8" s="276" t="s">
        <v>18</v>
      </c>
      <c r="H8" s="277">
        <f>$O$50</f>
        <v>3</v>
      </c>
      <c r="I8" s="272"/>
      <c r="J8" s="300"/>
      <c r="K8" s="274"/>
      <c r="L8" s="275">
        <f>$O$44</f>
        <v>2</v>
      </c>
      <c r="M8" s="276" t="s">
        <v>18</v>
      </c>
      <c r="N8" s="277">
        <f>$Q$44</f>
        <v>3</v>
      </c>
      <c r="O8" s="275">
        <f>$AM$34</f>
        <v>1</v>
      </c>
      <c r="P8" s="276" t="s">
        <v>18</v>
      </c>
      <c r="Q8" s="277">
        <f>$AO$34</f>
        <v>3</v>
      </c>
      <c r="R8" s="275">
        <f>$O$36</f>
        <v>2</v>
      </c>
      <c r="S8" s="276" t="s">
        <v>18</v>
      </c>
      <c r="T8" s="277">
        <f>$Q$36</f>
        <v>3</v>
      </c>
      <c r="U8" s="275">
        <f>$AM$28</f>
        <v>2</v>
      </c>
      <c r="V8" s="276" t="s">
        <v>18</v>
      </c>
      <c r="W8" s="277">
        <f>$AO$28</f>
        <v>3</v>
      </c>
      <c r="X8" s="275">
        <f>$O$28</f>
        <v>3</v>
      </c>
      <c r="Y8" s="276" t="s">
        <v>18</v>
      </c>
      <c r="Z8" s="277">
        <f>$Q$28</f>
        <v>2</v>
      </c>
      <c r="AA8" s="275">
        <f>$O$57</f>
        <v>3</v>
      </c>
      <c r="AB8" s="276" t="s">
        <v>18</v>
      </c>
      <c r="AC8" s="277">
        <f>$Q$57</f>
        <v>0</v>
      </c>
      <c r="AD8" s="275">
        <f>$AM$40</f>
        <v>1</v>
      </c>
      <c r="AE8" s="276" t="s">
        <v>18</v>
      </c>
      <c r="AF8" s="277">
        <f>$AO$40</f>
        <v>3</v>
      </c>
      <c r="AG8" s="302">
        <f>SUM(AD9,AA9,X9,U9,R9,O9,L9,F9,C9)</f>
        <v>2</v>
      </c>
      <c r="AH8" s="276" t="s">
        <v>18</v>
      </c>
      <c r="AI8" s="303">
        <f>SUM(AF9,AC9,Z9,W9,T9,Q9,N9,H9,E9)</f>
        <v>7</v>
      </c>
      <c r="AJ8" s="280">
        <f>SUM(AD8,AA8,X8,U8,R8,O8,L8,F8,C8)</f>
        <v>17</v>
      </c>
      <c r="AK8" s="276" t="s">
        <v>18</v>
      </c>
      <c r="AL8" s="279">
        <f>SUM(AF8,AC8,Z8,W8,T8,Q8,N8,H8,E8)</f>
        <v>23</v>
      </c>
      <c r="AM8" s="1058"/>
      <c r="AN8" s="1056"/>
      <c r="AO8" s="1057"/>
    </row>
    <row r="9" spans="1:41" ht="13.5" customHeight="1" thickBot="1">
      <c r="A9" s="283"/>
      <c r="B9" s="304" t="s">
        <v>115</v>
      </c>
      <c r="C9" s="288">
        <f>IF(C8=3,1,0)</f>
        <v>0</v>
      </c>
      <c r="D9" s="291"/>
      <c r="E9" s="291">
        <f>IF(E8=3,1,0)</f>
        <v>1</v>
      </c>
      <c r="F9" s="288">
        <f>IF(F8=3,1,0)</f>
        <v>0</v>
      </c>
      <c r="G9" s="291"/>
      <c r="H9" s="291">
        <f>IF(H8=3,1,0)</f>
        <v>1</v>
      </c>
      <c r="I9" s="285"/>
      <c r="J9" s="305"/>
      <c r="K9" s="287"/>
      <c r="L9" s="291">
        <f>IF(L8=3,1,0)</f>
        <v>0</v>
      </c>
      <c r="M9" s="291"/>
      <c r="N9" s="291">
        <f>IF(N8=3,1,0)</f>
        <v>1</v>
      </c>
      <c r="O9" s="288">
        <f>IF(O8=3,1,0)</f>
        <v>0</v>
      </c>
      <c r="P9" s="291"/>
      <c r="Q9" s="291">
        <f>IF(Q8=3,1,0)</f>
        <v>1</v>
      </c>
      <c r="R9" s="288">
        <f>IF(R8=3,1,0)</f>
        <v>0</v>
      </c>
      <c r="S9" s="291"/>
      <c r="T9" s="291">
        <f>IF(T8=3,1,0)</f>
        <v>1</v>
      </c>
      <c r="U9" s="288">
        <f>IF(U8=3,1,0)</f>
        <v>0</v>
      </c>
      <c r="V9" s="291"/>
      <c r="W9" s="291">
        <f>IF(W8=3,1,0)</f>
        <v>1</v>
      </c>
      <c r="X9" s="288">
        <f>IF(X8=3,1,0)</f>
        <v>1</v>
      </c>
      <c r="Y9" s="291"/>
      <c r="Z9" s="291">
        <f>IF(Z8=3,1,0)</f>
        <v>0</v>
      </c>
      <c r="AA9" s="288">
        <f>IF(AA8=3,1,0)</f>
        <v>1</v>
      </c>
      <c r="AB9" s="291"/>
      <c r="AC9" s="291">
        <f>IF(AC8=3,1,0)</f>
        <v>0</v>
      </c>
      <c r="AD9" s="288">
        <f>IF(AD8=3,1,0)</f>
        <v>0</v>
      </c>
      <c r="AE9" s="291"/>
      <c r="AF9" s="291">
        <f>IF(AF8=3,1,0)</f>
        <v>1</v>
      </c>
      <c r="AG9" s="307"/>
      <c r="AH9" s="294"/>
      <c r="AI9" s="308"/>
      <c r="AJ9" s="309"/>
      <c r="AK9" s="294"/>
      <c r="AL9" s="311"/>
      <c r="AM9" s="296"/>
      <c r="AN9" s="310"/>
      <c r="AO9" s="298"/>
    </row>
    <row r="10" spans="1:41" ht="13.5" customHeight="1">
      <c r="A10" s="270">
        <v>4</v>
      </c>
      <c r="B10" s="299" t="s">
        <v>145</v>
      </c>
      <c r="C10" s="275">
        <f>$Q$51</f>
        <v>2</v>
      </c>
      <c r="D10" s="276" t="s">
        <v>18</v>
      </c>
      <c r="E10" s="277">
        <f>$O$51</f>
        <v>3</v>
      </c>
      <c r="F10" s="275">
        <f>$AO$41</f>
        <v>0</v>
      </c>
      <c r="G10" s="276" t="s">
        <v>18</v>
      </c>
      <c r="H10" s="277">
        <f>$AM$41</f>
        <v>3</v>
      </c>
      <c r="I10" s="275">
        <f>$Q$44</f>
        <v>3</v>
      </c>
      <c r="J10" s="276" t="s">
        <v>18</v>
      </c>
      <c r="K10" s="277">
        <f>$O$44</f>
        <v>2</v>
      </c>
      <c r="L10" s="272"/>
      <c r="M10" s="300"/>
      <c r="N10" s="274"/>
      <c r="O10" s="275">
        <f>$O$37</f>
        <v>3</v>
      </c>
      <c r="P10" s="276" t="s">
        <v>18</v>
      </c>
      <c r="Q10" s="277">
        <f>$Q$37</f>
        <v>1</v>
      </c>
      <c r="R10" s="275">
        <f>$AM$27</f>
        <v>3</v>
      </c>
      <c r="S10" s="276" t="s">
        <v>18</v>
      </c>
      <c r="T10" s="277">
        <f>$AO$27</f>
        <v>2</v>
      </c>
      <c r="U10" s="275">
        <f>$O$29</f>
        <v>1</v>
      </c>
      <c r="V10" s="276" t="s">
        <v>18</v>
      </c>
      <c r="W10" s="277">
        <f>$Q$29</f>
        <v>3</v>
      </c>
      <c r="X10" s="275">
        <f>$O$56</f>
        <v>3</v>
      </c>
      <c r="Y10" s="276" t="s">
        <v>18</v>
      </c>
      <c r="Z10" s="277">
        <f>$Q$56</f>
        <v>1</v>
      </c>
      <c r="AA10" s="275">
        <f>$AM$49</f>
        <v>3</v>
      </c>
      <c r="AB10" s="276" t="s">
        <v>18</v>
      </c>
      <c r="AC10" s="277">
        <f>$AO$49</f>
        <v>0</v>
      </c>
      <c r="AD10" s="275">
        <f>$AM$33</f>
        <v>3</v>
      </c>
      <c r="AE10" s="276" t="s">
        <v>18</v>
      </c>
      <c r="AF10" s="277">
        <f>$AO$33</f>
        <v>1</v>
      </c>
      <c r="AG10" s="302">
        <f>SUM(AD11,AA11,X11,U11,R11,O11,I11,F11,C11)</f>
        <v>6</v>
      </c>
      <c r="AH10" s="276" t="s">
        <v>18</v>
      </c>
      <c r="AI10" s="303">
        <f>SUM(AF11,AC11,Z11,W11,T11,Q11,K11,H11,E11)</f>
        <v>3</v>
      </c>
      <c r="AJ10" s="280">
        <f>SUM(AD10,AA10,X10,U10,R10,O10,I10,F10,C10)</f>
        <v>21</v>
      </c>
      <c r="AK10" s="276" t="s">
        <v>18</v>
      </c>
      <c r="AL10" s="279">
        <f>SUM(AF10,AC10,Z10,W10,T10,Q10,K10,H10,E10)</f>
        <v>16</v>
      </c>
      <c r="AM10" s="1055"/>
      <c r="AN10" s="1056"/>
      <c r="AO10" s="1057"/>
    </row>
    <row r="11" spans="1:41" ht="13.5" customHeight="1" thickBot="1">
      <c r="A11" s="283"/>
      <c r="B11" s="304" t="s">
        <v>115</v>
      </c>
      <c r="C11" s="288">
        <f>IF(C10=3,1,0)</f>
        <v>0</v>
      </c>
      <c r="D11" s="291"/>
      <c r="E11" s="291">
        <f>IF(E10=3,1,0)</f>
        <v>1</v>
      </c>
      <c r="F11" s="288">
        <f>IF(F10=3,1,0)</f>
        <v>0</v>
      </c>
      <c r="G11" s="291"/>
      <c r="H11" s="291">
        <f>IF(H10=3,1,0)</f>
        <v>1</v>
      </c>
      <c r="I11" s="288">
        <f>IF(I10=3,1,0)</f>
        <v>1</v>
      </c>
      <c r="J11" s="291"/>
      <c r="K11" s="291">
        <f>IF(K10=3,1,0)</f>
        <v>0</v>
      </c>
      <c r="L11" s="285"/>
      <c r="M11" s="305"/>
      <c r="N11" s="287"/>
      <c r="O11" s="291">
        <f>IF(O10=3,1,0)</f>
        <v>1</v>
      </c>
      <c r="P11" s="291"/>
      <c r="Q11" s="291">
        <f>IF(Q10=3,1,0)</f>
        <v>0</v>
      </c>
      <c r="R11" s="288">
        <f>IF(R10=3,1,0)</f>
        <v>1</v>
      </c>
      <c r="S11" s="291"/>
      <c r="T11" s="291">
        <f>IF(T10=3,1,0)</f>
        <v>0</v>
      </c>
      <c r="U11" s="288">
        <f>IF(U10=3,1,0)</f>
        <v>0</v>
      </c>
      <c r="V11" s="291"/>
      <c r="W11" s="291">
        <f>IF(W10=3,1,0)</f>
        <v>1</v>
      </c>
      <c r="X11" s="288">
        <f>IF(X10=3,1,0)</f>
        <v>1</v>
      </c>
      <c r="Y11" s="291"/>
      <c r="Z11" s="291">
        <f>IF(Z10=3,1,0)</f>
        <v>0</v>
      </c>
      <c r="AA11" s="288">
        <f>IF(AA10=3,1,0)</f>
        <v>1</v>
      </c>
      <c r="AB11" s="291"/>
      <c r="AC11" s="291">
        <f>IF(AC10=3,1,0)</f>
        <v>0</v>
      </c>
      <c r="AD11" s="288">
        <f>IF(AD10=3,1,0)</f>
        <v>1</v>
      </c>
      <c r="AE11" s="291"/>
      <c r="AF11" s="291">
        <f>IF(AF10=3,1,0)</f>
        <v>0</v>
      </c>
      <c r="AG11" s="307"/>
      <c r="AH11" s="294"/>
      <c r="AI11" s="308"/>
      <c r="AJ11" s="309"/>
      <c r="AK11" s="294"/>
      <c r="AL11" s="311"/>
      <c r="AM11" s="296"/>
      <c r="AN11" s="310"/>
      <c r="AO11" s="298"/>
    </row>
    <row r="12" spans="1:41" ht="13.5" customHeight="1">
      <c r="A12" s="270">
        <v>5</v>
      </c>
      <c r="B12" s="299" t="s">
        <v>141</v>
      </c>
      <c r="C12" s="275">
        <f>$AO$42</f>
        <v>1</v>
      </c>
      <c r="D12" s="276" t="s">
        <v>18</v>
      </c>
      <c r="E12" s="277">
        <f>$AM$42</f>
        <v>3</v>
      </c>
      <c r="F12" s="275">
        <f>$Q$43</f>
        <v>3</v>
      </c>
      <c r="G12" s="276" t="s">
        <v>18</v>
      </c>
      <c r="H12" s="277">
        <f>$O$43</f>
        <v>1</v>
      </c>
      <c r="I12" s="275">
        <f>$AO$34</f>
        <v>3</v>
      </c>
      <c r="J12" s="276" t="s">
        <v>18</v>
      </c>
      <c r="K12" s="277">
        <f>$AM$34</f>
        <v>1</v>
      </c>
      <c r="L12" s="275">
        <f>$Q$37</f>
        <v>1</v>
      </c>
      <c r="M12" s="276" t="s">
        <v>18</v>
      </c>
      <c r="N12" s="277">
        <f>$O$37</f>
        <v>3</v>
      </c>
      <c r="O12" s="272"/>
      <c r="P12" s="300"/>
      <c r="Q12" s="274"/>
      <c r="R12" s="275">
        <f>$O$30</f>
        <v>2</v>
      </c>
      <c r="S12" s="276" t="s">
        <v>18</v>
      </c>
      <c r="T12" s="277">
        <f>$Q$30</f>
        <v>3</v>
      </c>
      <c r="U12" s="275">
        <f>$O$55</f>
        <v>2</v>
      </c>
      <c r="V12" s="276" t="s">
        <v>18</v>
      </c>
      <c r="W12" s="277">
        <f>$Q$55</f>
        <v>3</v>
      </c>
      <c r="X12" s="275">
        <f>$AM$50</f>
        <v>3</v>
      </c>
      <c r="Y12" s="276" t="s">
        <v>18</v>
      </c>
      <c r="Z12" s="277">
        <f>$AO$50</f>
        <v>0</v>
      </c>
      <c r="AA12" s="275">
        <f>$O$49</f>
        <v>3</v>
      </c>
      <c r="AB12" s="276" t="s">
        <v>18</v>
      </c>
      <c r="AC12" s="277">
        <f>$Q$49</f>
        <v>0</v>
      </c>
      <c r="AD12" s="275">
        <f>$AM$26</f>
        <v>3</v>
      </c>
      <c r="AE12" s="276" t="s">
        <v>18</v>
      </c>
      <c r="AF12" s="277">
        <f>$AO$26</f>
        <v>0</v>
      </c>
      <c r="AG12" s="302">
        <f>SUM(AD13,AA13,X13,U13,R13,L13,I13,F13,C13)</f>
        <v>5</v>
      </c>
      <c r="AH12" s="276" t="s">
        <v>18</v>
      </c>
      <c r="AI12" s="303">
        <f>SUM(AF13,AC13,Z13,W13,T13,N13,K13,H13,E13)</f>
        <v>4</v>
      </c>
      <c r="AJ12" s="280">
        <f>SUM(AD12,AA12,X12,U12,R12,L12,I12,F12,C12)</f>
        <v>21</v>
      </c>
      <c r="AK12" s="276" t="s">
        <v>18</v>
      </c>
      <c r="AL12" s="279">
        <f>SUM(AF12,AC12,Z12,W12,T12,N12,K12,H12,E12)</f>
        <v>14</v>
      </c>
      <c r="AM12" s="1055"/>
      <c r="AN12" s="1056"/>
      <c r="AO12" s="1057"/>
    </row>
    <row r="13" spans="1:41" ht="13.5" customHeight="1" thickBot="1">
      <c r="A13" s="283"/>
      <c r="B13" s="304" t="s">
        <v>115</v>
      </c>
      <c r="C13" s="288">
        <f>IF(C12=3,1,0)</f>
        <v>0</v>
      </c>
      <c r="D13" s="291"/>
      <c r="E13" s="291">
        <f>IF(E12=3,1,0)</f>
        <v>1</v>
      </c>
      <c r="F13" s="288">
        <f>IF(F12=3,1,0)</f>
        <v>1</v>
      </c>
      <c r="G13" s="291"/>
      <c r="H13" s="291">
        <f>IF(H12=3,1,0)</f>
        <v>0</v>
      </c>
      <c r="I13" s="288">
        <f>IF(I12=3,1,0)</f>
        <v>1</v>
      </c>
      <c r="J13" s="291"/>
      <c r="K13" s="291">
        <f>IF(K12=3,1,0)</f>
        <v>0</v>
      </c>
      <c r="L13" s="288">
        <f>IF(L12=3,1,0)</f>
        <v>0</v>
      </c>
      <c r="M13" s="291"/>
      <c r="N13" s="291">
        <f>IF(N12=3,1,0)</f>
        <v>1</v>
      </c>
      <c r="O13" s="285"/>
      <c r="P13" s="305"/>
      <c r="Q13" s="287"/>
      <c r="R13" s="291">
        <f>IF(R12=3,1,0)</f>
        <v>0</v>
      </c>
      <c r="S13" s="291"/>
      <c r="T13" s="291">
        <f>IF(T12=3,1,0)</f>
        <v>1</v>
      </c>
      <c r="U13" s="288">
        <f>IF(U12=3,1,0)</f>
        <v>0</v>
      </c>
      <c r="V13" s="291"/>
      <c r="W13" s="291">
        <f>IF(W12=3,1,0)</f>
        <v>1</v>
      </c>
      <c r="X13" s="288">
        <f>IF(X12=3,1,0)</f>
        <v>1</v>
      </c>
      <c r="Y13" s="291"/>
      <c r="Z13" s="291">
        <f>IF(Z12=3,1,0)</f>
        <v>0</v>
      </c>
      <c r="AA13" s="288">
        <f>IF(AA12=3,1,0)</f>
        <v>1</v>
      </c>
      <c r="AB13" s="291"/>
      <c r="AC13" s="291">
        <f>IF(AC12=3,1,0)</f>
        <v>0</v>
      </c>
      <c r="AD13" s="288">
        <f>IF(AD12=3,1,0)</f>
        <v>1</v>
      </c>
      <c r="AE13" s="291"/>
      <c r="AF13" s="291">
        <f>IF(AF12=3,1,0)</f>
        <v>0</v>
      </c>
      <c r="AG13" s="307"/>
      <c r="AH13" s="294"/>
      <c r="AI13" s="312"/>
      <c r="AJ13" s="309"/>
      <c r="AK13" s="294"/>
      <c r="AL13" s="311"/>
      <c r="AM13" s="296"/>
      <c r="AN13" s="310"/>
      <c r="AO13" s="298"/>
    </row>
    <row r="14" spans="1:41" ht="13.5" customHeight="1">
      <c r="A14" s="270">
        <v>6</v>
      </c>
      <c r="B14" s="299" t="s">
        <v>142</v>
      </c>
      <c r="C14" s="275">
        <f>$Q$42</f>
        <v>3</v>
      </c>
      <c r="D14" s="276" t="s">
        <v>18</v>
      </c>
      <c r="E14" s="277">
        <f>$O$42</f>
        <v>1</v>
      </c>
      <c r="F14" s="275">
        <f>$AO$35</f>
        <v>2</v>
      </c>
      <c r="G14" s="276" t="s">
        <v>18</v>
      </c>
      <c r="H14" s="277">
        <f>$AM$35</f>
        <v>3</v>
      </c>
      <c r="I14" s="275">
        <f>$Q$36</f>
        <v>3</v>
      </c>
      <c r="J14" s="276" t="s">
        <v>18</v>
      </c>
      <c r="K14" s="277">
        <f>$O$36</f>
        <v>2</v>
      </c>
      <c r="L14" s="275">
        <f>$AO$27</f>
        <v>2</v>
      </c>
      <c r="M14" s="276" t="s">
        <v>18</v>
      </c>
      <c r="N14" s="277">
        <f>$AM$27</f>
        <v>3</v>
      </c>
      <c r="O14" s="275">
        <f>$Q$30</f>
        <v>3</v>
      </c>
      <c r="P14" s="276" t="s">
        <v>18</v>
      </c>
      <c r="Q14" s="277">
        <f>$O$30</f>
        <v>2</v>
      </c>
      <c r="R14" s="272"/>
      <c r="S14" s="300"/>
      <c r="T14" s="274"/>
      <c r="U14" s="275">
        <f>$AM$51</f>
        <v>2</v>
      </c>
      <c r="V14" s="276" t="s">
        <v>18</v>
      </c>
      <c r="W14" s="277">
        <f>$AO$51</f>
        <v>3</v>
      </c>
      <c r="X14" s="275">
        <f>$O$48</f>
        <v>0</v>
      </c>
      <c r="Y14" s="276" t="s">
        <v>18</v>
      </c>
      <c r="Z14" s="277">
        <f>$Q$48</f>
        <v>3</v>
      </c>
      <c r="AA14" s="275">
        <f>$AM$43</f>
        <v>3</v>
      </c>
      <c r="AB14" s="276" t="s">
        <v>18</v>
      </c>
      <c r="AC14" s="277">
        <f>$AO$43</f>
        <v>0</v>
      </c>
      <c r="AD14" s="275">
        <f>$O$54</f>
        <v>3</v>
      </c>
      <c r="AE14" s="276" t="s">
        <v>18</v>
      </c>
      <c r="AF14" s="277">
        <f>$Q$54</f>
        <v>1</v>
      </c>
      <c r="AG14" s="302">
        <f>SUM(AD15,AA15,X15,U15,O15,L15,I15,F15,C15)</f>
        <v>5</v>
      </c>
      <c r="AH14" s="276" t="s">
        <v>18</v>
      </c>
      <c r="AI14" s="303">
        <f>SUM(AF15,AC15,Z15,W15,Q15,N15,K15,H15,E15)</f>
        <v>4</v>
      </c>
      <c r="AJ14" s="280">
        <f>SUM(AD14,AA14,X14,U14,O14,L14,I14,F14,C14)</f>
        <v>21</v>
      </c>
      <c r="AK14" s="276" t="s">
        <v>18</v>
      </c>
      <c r="AL14" s="279">
        <f>SUM(AF14,AC14,Z14,W14,Q14,N14,K14,H14,E14)</f>
        <v>18</v>
      </c>
      <c r="AM14" s="1055"/>
      <c r="AN14" s="1056"/>
      <c r="AO14" s="1057"/>
    </row>
    <row r="15" spans="1:41" ht="13.5" customHeight="1" thickBot="1">
      <c r="A15" s="283"/>
      <c r="B15" s="313" t="s">
        <v>115</v>
      </c>
      <c r="C15" s="288">
        <f>IF(C14=3,1,0)</f>
        <v>1</v>
      </c>
      <c r="D15" s="291"/>
      <c r="E15" s="291">
        <f>IF(E14=3,1,0)</f>
        <v>0</v>
      </c>
      <c r="F15" s="288">
        <f>IF(F14=3,1,0)</f>
        <v>0</v>
      </c>
      <c r="G15" s="291"/>
      <c r="H15" s="291">
        <f>IF(H14=3,1,0)</f>
        <v>1</v>
      </c>
      <c r="I15" s="288">
        <f>IF(I14=3,1,0)</f>
        <v>1</v>
      </c>
      <c r="J15" s="291"/>
      <c r="K15" s="291">
        <f>IF(K14=3,1,0)</f>
        <v>0</v>
      </c>
      <c r="L15" s="288">
        <f>IF(L14=3,1,0)</f>
        <v>0</v>
      </c>
      <c r="M15" s="291"/>
      <c r="N15" s="291">
        <f>IF(N14=3,1,0)</f>
        <v>1</v>
      </c>
      <c r="O15" s="288">
        <f>IF(O14=3,1,0)</f>
        <v>1</v>
      </c>
      <c r="P15" s="291"/>
      <c r="Q15" s="291">
        <f>IF(Q14=3,1,0)</f>
        <v>0</v>
      </c>
      <c r="R15" s="285"/>
      <c r="S15" s="305"/>
      <c r="T15" s="287"/>
      <c r="U15" s="291">
        <f>IF(U14=3,1,0)</f>
        <v>0</v>
      </c>
      <c r="V15" s="291"/>
      <c r="W15" s="291">
        <f>IF(W14=3,1,0)</f>
        <v>1</v>
      </c>
      <c r="X15" s="288">
        <f>IF(X14=3,1,0)</f>
        <v>0</v>
      </c>
      <c r="Y15" s="291"/>
      <c r="Z15" s="291">
        <f>IF(Z14=3,1,0)</f>
        <v>1</v>
      </c>
      <c r="AA15" s="288">
        <f>IF(AA14=3,1,0)</f>
        <v>1</v>
      </c>
      <c r="AB15" s="291"/>
      <c r="AC15" s="291">
        <f>IF(AC14=3,1,0)</f>
        <v>0</v>
      </c>
      <c r="AD15" s="288">
        <f>IF(AD14=3,1,0)</f>
        <v>1</v>
      </c>
      <c r="AE15" s="291"/>
      <c r="AF15" s="291">
        <f>IF(AF14=3,1,0)</f>
        <v>0</v>
      </c>
      <c r="AG15" s="307"/>
      <c r="AH15" s="294"/>
      <c r="AI15" s="312"/>
      <c r="AJ15" s="309"/>
      <c r="AK15" s="294"/>
      <c r="AL15" s="311"/>
      <c r="AM15" s="296"/>
      <c r="AN15" s="310"/>
      <c r="AO15" s="298"/>
    </row>
    <row r="16" spans="1:41" ht="13.5" customHeight="1">
      <c r="A16" s="270">
        <v>7</v>
      </c>
      <c r="B16" s="299" t="s">
        <v>148</v>
      </c>
      <c r="C16" s="275">
        <f>$AO$36</f>
        <v>2</v>
      </c>
      <c r="D16" s="276" t="s">
        <v>18</v>
      </c>
      <c r="E16" s="277">
        <f>$AM$36</f>
        <v>3</v>
      </c>
      <c r="F16" s="275">
        <f>$Q$35</f>
        <v>2</v>
      </c>
      <c r="G16" s="276" t="s">
        <v>18</v>
      </c>
      <c r="H16" s="277">
        <f>$O$35</f>
        <v>3</v>
      </c>
      <c r="I16" s="275">
        <f>$AO$28</f>
        <v>3</v>
      </c>
      <c r="J16" s="276" t="s">
        <v>18</v>
      </c>
      <c r="K16" s="277">
        <f>$AM$28</f>
        <v>2</v>
      </c>
      <c r="L16" s="275">
        <f>$Q$29</f>
        <v>3</v>
      </c>
      <c r="M16" s="276" t="s">
        <v>18</v>
      </c>
      <c r="N16" s="277">
        <f>$O$29</f>
        <v>1</v>
      </c>
      <c r="O16" s="275">
        <f>$Q$55</f>
        <v>3</v>
      </c>
      <c r="P16" s="276" t="s">
        <v>18</v>
      </c>
      <c r="Q16" s="277">
        <f>$O$55</f>
        <v>2</v>
      </c>
      <c r="R16" s="275">
        <f>$AO$51</f>
        <v>3</v>
      </c>
      <c r="S16" s="276" t="s">
        <v>18</v>
      </c>
      <c r="T16" s="277">
        <f>$AM$51</f>
        <v>2</v>
      </c>
      <c r="U16" s="272"/>
      <c r="V16" s="300"/>
      <c r="W16" s="274"/>
      <c r="X16" s="275">
        <f>$AM$44</f>
        <v>2</v>
      </c>
      <c r="Y16" s="276" t="s">
        <v>18</v>
      </c>
      <c r="Z16" s="277">
        <f>$AO$44</f>
        <v>3</v>
      </c>
      <c r="AA16" s="275">
        <f>$O$41</f>
        <v>2</v>
      </c>
      <c r="AB16" s="276" t="s">
        <v>18</v>
      </c>
      <c r="AC16" s="277">
        <f>$Q$41</f>
        <v>3</v>
      </c>
      <c r="AD16" s="275">
        <f>$O$47</f>
        <v>3</v>
      </c>
      <c r="AE16" s="276" t="s">
        <v>18</v>
      </c>
      <c r="AF16" s="277">
        <f>$Q$47</f>
        <v>1</v>
      </c>
      <c r="AG16" s="302">
        <f>SUM(AD17,AA17,X17,R17,O17,L17,I17,F17,C17)</f>
        <v>5</v>
      </c>
      <c r="AH16" s="276" t="s">
        <v>18</v>
      </c>
      <c r="AI16" s="303">
        <f>SUM(AF17,AC17,Z17,T17,Q17,N17,K17,H17,E17)</f>
        <v>4</v>
      </c>
      <c r="AJ16" s="280">
        <f>SUM(AD16,AA16,X16,R16,O16,L16,I16,F16,C16)</f>
        <v>23</v>
      </c>
      <c r="AK16" s="276" t="s">
        <v>18</v>
      </c>
      <c r="AL16" s="279">
        <f>SUM(AF16,AC16,Z16,T16,Q16,N16,K16,H16,E16)</f>
        <v>20</v>
      </c>
      <c r="AM16" s="1055"/>
      <c r="AN16" s="1056"/>
      <c r="AO16" s="1057"/>
    </row>
    <row r="17" spans="1:41" ht="13.5" customHeight="1" thickBot="1">
      <c r="A17" s="283"/>
      <c r="B17" s="304" t="s">
        <v>149</v>
      </c>
      <c r="C17" s="288">
        <f>IF(C16=3,1,0)</f>
        <v>0</v>
      </c>
      <c r="D17" s="291"/>
      <c r="E17" s="291">
        <f>IF(E16=3,1,0)</f>
        <v>1</v>
      </c>
      <c r="F17" s="288">
        <f>IF(F16=3,1,0)</f>
        <v>0</v>
      </c>
      <c r="G17" s="291"/>
      <c r="H17" s="291">
        <f>IF(H16=3,1,0)</f>
        <v>1</v>
      </c>
      <c r="I17" s="288">
        <f>IF(I16=3,1,0)</f>
        <v>1</v>
      </c>
      <c r="J17" s="291"/>
      <c r="K17" s="291">
        <f>IF(K16=3,1,0)</f>
        <v>0</v>
      </c>
      <c r="L17" s="288">
        <f>IF(L16=3,1,0)</f>
        <v>1</v>
      </c>
      <c r="M17" s="291"/>
      <c r="N17" s="291">
        <f>IF(N16=3,1,0)</f>
        <v>0</v>
      </c>
      <c r="O17" s="288">
        <f>IF(O16=3,1,0)</f>
        <v>1</v>
      </c>
      <c r="P17" s="291"/>
      <c r="Q17" s="291">
        <f>IF(Q16=3,1,0)</f>
        <v>0</v>
      </c>
      <c r="R17" s="288">
        <f>IF(R16=3,1,0)</f>
        <v>1</v>
      </c>
      <c r="S17" s="291"/>
      <c r="T17" s="291">
        <f>IF(T16=3,1,0)</f>
        <v>0</v>
      </c>
      <c r="U17" s="285"/>
      <c r="V17" s="305"/>
      <c r="W17" s="287"/>
      <c r="X17" s="288">
        <f>IF(X16=3,1,0)</f>
        <v>0</v>
      </c>
      <c r="Y17" s="291"/>
      <c r="Z17" s="291">
        <f>IF(Z16=3,1,0)</f>
        <v>1</v>
      </c>
      <c r="AA17" s="288">
        <f>IF(AA16=3,1,0)</f>
        <v>0</v>
      </c>
      <c r="AB17" s="291"/>
      <c r="AC17" s="291">
        <f>IF(AC16=3,1,0)</f>
        <v>1</v>
      </c>
      <c r="AD17" s="288">
        <f>IF(AD16=3,1,0)</f>
        <v>1</v>
      </c>
      <c r="AE17" s="291"/>
      <c r="AF17" s="291">
        <f>IF(AF16=3,1,0)</f>
        <v>0</v>
      </c>
      <c r="AG17" s="307"/>
      <c r="AH17" s="294"/>
      <c r="AI17" s="308"/>
      <c r="AJ17" s="309"/>
      <c r="AK17" s="294"/>
      <c r="AL17" s="311"/>
      <c r="AM17" s="296"/>
      <c r="AN17" s="310"/>
      <c r="AO17" s="298"/>
    </row>
    <row r="18" spans="1:41" ht="13.5" customHeight="1">
      <c r="A18" s="270">
        <v>8</v>
      </c>
      <c r="B18" s="299" t="s">
        <v>150</v>
      </c>
      <c r="C18" s="275">
        <f>$Q$34</f>
        <v>1</v>
      </c>
      <c r="D18" s="276" t="s">
        <v>18</v>
      </c>
      <c r="E18" s="277">
        <f>$O$34</f>
        <v>3</v>
      </c>
      <c r="F18" s="275">
        <f>$AO$29</f>
        <v>0</v>
      </c>
      <c r="G18" s="276" t="s">
        <v>18</v>
      </c>
      <c r="H18" s="277">
        <f>$AM$29</f>
        <v>3</v>
      </c>
      <c r="I18" s="275">
        <f>$Q$28</f>
        <v>2</v>
      </c>
      <c r="J18" s="276" t="s">
        <v>18</v>
      </c>
      <c r="K18" s="277">
        <f>$O$28</f>
        <v>3</v>
      </c>
      <c r="L18" s="275">
        <f>$Q$56</f>
        <v>1</v>
      </c>
      <c r="M18" s="276" t="s">
        <v>18</v>
      </c>
      <c r="N18" s="277">
        <f>$O$56</f>
        <v>3</v>
      </c>
      <c r="O18" s="275">
        <f>$AO$50</f>
        <v>0</v>
      </c>
      <c r="P18" s="276" t="s">
        <v>18</v>
      </c>
      <c r="Q18" s="277">
        <f>$AM$50</f>
        <v>3</v>
      </c>
      <c r="R18" s="275">
        <f>$Q$48</f>
        <v>3</v>
      </c>
      <c r="S18" s="276" t="s">
        <v>18</v>
      </c>
      <c r="T18" s="277">
        <f>$O$48</f>
        <v>0</v>
      </c>
      <c r="U18" s="275">
        <f>$AO$44</f>
        <v>3</v>
      </c>
      <c r="V18" s="276" t="s">
        <v>18</v>
      </c>
      <c r="W18" s="277">
        <f>$AM$44</f>
        <v>2</v>
      </c>
      <c r="X18" s="272"/>
      <c r="Y18" s="300"/>
      <c r="Z18" s="274"/>
      <c r="AA18" s="275">
        <f>$AM$37</f>
        <v>2</v>
      </c>
      <c r="AB18" s="276" t="s">
        <v>18</v>
      </c>
      <c r="AC18" s="277">
        <f>$AO$37</f>
        <v>3</v>
      </c>
      <c r="AD18" s="275">
        <f>$O$40</f>
        <v>3</v>
      </c>
      <c r="AE18" s="276" t="s">
        <v>18</v>
      </c>
      <c r="AF18" s="277">
        <f>$Q$40</f>
        <v>0</v>
      </c>
      <c r="AG18" s="302">
        <f>SUM(AD19,AA19,U19,R19,O19,L19,I19,F19,C19)</f>
        <v>3</v>
      </c>
      <c r="AH18" s="276" t="s">
        <v>18</v>
      </c>
      <c r="AI18" s="303">
        <f>SUM(AF19,AC19,W19,T19,Q19,N19,K19,H19,E19)</f>
        <v>6</v>
      </c>
      <c r="AJ18" s="280">
        <f>SUM(AD18,AA18,U18,R18,O18,L18,I18,F18,C18)</f>
        <v>15</v>
      </c>
      <c r="AK18" s="276" t="s">
        <v>18</v>
      </c>
      <c r="AL18" s="279">
        <f>SUM(AF18,AC18,W18,T18,Q18,N18,K18,H18,E18)</f>
        <v>20</v>
      </c>
      <c r="AM18" s="1055"/>
      <c r="AN18" s="1056"/>
      <c r="AO18" s="1057"/>
    </row>
    <row r="19" spans="1:41" ht="13.5" customHeight="1" thickBot="1">
      <c r="A19" s="283"/>
      <c r="B19" s="304" t="s">
        <v>151</v>
      </c>
      <c r="C19" s="288">
        <f>IF(C18=3,1,0)</f>
        <v>0</v>
      </c>
      <c r="D19" s="291"/>
      <c r="E19" s="291">
        <f>IF(E18=3,1,0)</f>
        <v>1</v>
      </c>
      <c r="F19" s="288">
        <f>IF(F18=3,1,0)</f>
        <v>0</v>
      </c>
      <c r="G19" s="291"/>
      <c r="H19" s="291">
        <f>IF(H18=3,1,0)</f>
        <v>1</v>
      </c>
      <c r="I19" s="288">
        <f>IF(I18=3,1,0)</f>
        <v>0</v>
      </c>
      <c r="J19" s="291"/>
      <c r="K19" s="291">
        <f>IF(K18=3,1,0)</f>
        <v>1</v>
      </c>
      <c r="L19" s="288">
        <f>IF(L18=3,1,0)</f>
        <v>0</v>
      </c>
      <c r="M19" s="291"/>
      <c r="N19" s="291">
        <f>IF(N18=3,1,0)</f>
        <v>1</v>
      </c>
      <c r="O19" s="288">
        <f>IF(O18=3,1,0)</f>
        <v>0</v>
      </c>
      <c r="P19" s="291"/>
      <c r="Q19" s="291">
        <f>IF(Q18=3,1,0)</f>
        <v>1</v>
      </c>
      <c r="R19" s="288">
        <f>IF(R18=3,1,0)</f>
        <v>1</v>
      </c>
      <c r="S19" s="291"/>
      <c r="T19" s="291">
        <f>IF(T18=3,1,0)</f>
        <v>0</v>
      </c>
      <c r="U19" s="288">
        <f>IF(U18=3,1,0)</f>
        <v>1</v>
      </c>
      <c r="V19" s="291"/>
      <c r="W19" s="291">
        <f>IF(W18=3,1,0)</f>
        <v>0</v>
      </c>
      <c r="X19" s="285"/>
      <c r="Y19" s="305"/>
      <c r="Z19" s="287"/>
      <c r="AA19" s="288">
        <f>IF(AA18=3,1,0)</f>
        <v>0</v>
      </c>
      <c r="AB19" s="291"/>
      <c r="AC19" s="291">
        <f>IF(AC18=3,1,0)</f>
        <v>1</v>
      </c>
      <c r="AD19" s="288">
        <f>IF(AD18=3,1,0)</f>
        <v>1</v>
      </c>
      <c r="AE19" s="291"/>
      <c r="AF19" s="291">
        <f>IF(AF18=3,1,0)</f>
        <v>0</v>
      </c>
      <c r="AG19" s="307"/>
      <c r="AH19" s="294"/>
      <c r="AI19" s="308"/>
      <c r="AJ19" s="309"/>
      <c r="AK19" s="294"/>
      <c r="AL19" s="311"/>
      <c r="AM19" s="296"/>
      <c r="AN19" s="310"/>
      <c r="AO19" s="298"/>
    </row>
    <row r="20" spans="1:41" ht="13.5" customHeight="1">
      <c r="A20" s="270">
        <v>9</v>
      </c>
      <c r="B20" s="299" t="s">
        <v>147</v>
      </c>
      <c r="C20" s="275">
        <f>$AO$30</f>
        <v>0</v>
      </c>
      <c r="D20" s="276" t="s">
        <v>18</v>
      </c>
      <c r="E20" s="277">
        <f>$AM$30</f>
        <v>3</v>
      </c>
      <c r="F20" s="275">
        <f>$Q$27</f>
        <v>0</v>
      </c>
      <c r="G20" s="276" t="s">
        <v>18</v>
      </c>
      <c r="H20" s="277">
        <f>$O$27</f>
        <v>3</v>
      </c>
      <c r="I20" s="275">
        <f>$Q$57</f>
        <v>0</v>
      </c>
      <c r="J20" s="276" t="s">
        <v>18</v>
      </c>
      <c r="K20" s="277">
        <f>$O$57</f>
        <v>3</v>
      </c>
      <c r="L20" s="275">
        <f>$AO$49</f>
        <v>0</v>
      </c>
      <c r="M20" s="276" t="s">
        <v>18</v>
      </c>
      <c r="N20" s="277">
        <f>$AM$49</f>
        <v>3</v>
      </c>
      <c r="O20" s="275">
        <f>$Q$49</f>
        <v>0</v>
      </c>
      <c r="P20" s="276" t="s">
        <v>18</v>
      </c>
      <c r="Q20" s="277">
        <f>$O$49</f>
        <v>3</v>
      </c>
      <c r="R20" s="275">
        <f>$AO$43</f>
        <v>0</v>
      </c>
      <c r="S20" s="276" t="s">
        <v>18</v>
      </c>
      <c r="T20" s="277">
        <f>$AM$43</f>
        <v>3</v>
      </c>
      <c r="U20" s="275">
        <f>$Q$41</f>
        <v>3</v>
      </c>
      <c r="V20" s="276" t="s">
        <v>18</v>
      </c>
      <c r="W20" s="277">
        <f>$O$41</f>
        <v>2</v>
      </c>
      <c r="X20" s="275">
        <f>$AO$37</f>
        <v>3</v>
      </c>
      <c r="Y20" s="276" t="s">
        <v>18</v>
      </c>
      <c r="Z20" s="277">
        <f>$AM$37</f>
        <v>2</v>
      </c>
      <c r="AA20" s="272"/>
      <c r="AB20" s="300"/>
      <c r="AC20" s="274"/>
      <c r="AD20" s="275">
        <f>$O$33</f>
        <v>3</v>
      </c>
      <c r="AE20" s="276" t="s">
        <v>18</v>
      </c>
      <c r="AF20" s="277">
        <f>$Q$33</f>
        <v>1</v>
      </c>
      <c r="AG20" s="302">
        <f>SUM(AD21,X21,U21,R21,O21,L21,I21,F21,C21)</f>
        <v>3</v>
      </c>
      <c r="AH20" s="276" t="s">
        <v>18</v>
      </c>
      <c r="AI20" s="303">
        <f>SUM(AF21,Z21,W21,T21,Q21,N21,K21,H21,E21)</f>
        <v>6</v>
      </c>
      <c r="AJ20" s="280">
        <f>SUM(AD20,X20,U20,R20,O20,L20,I20,F20,C20)</f>
        <v>9</v>
      </c>
      <c r="AK20" s="276" t="s">
        <v>18</v>
      </c>
      <c r="AL20" s="279">
        <f>SUM(AF20,Z20,W20,T20,Q20,N20,K20,H20,E20)</f>
        <v>23</v>
      </c>
      <c r="AM20" s="1055"/>
      <c r="AN20" s="1056"/>
      <c r="AO20" s="1057"/>
    </row>
    <row r="21" spans="1:41" ht="13.5" customHeight="1" thickBot="1">
      <c r="A21" s="283"/>
      <c r="B21" s="304" t="s">
        <v>112</v>
      </c>
      <c r="C21" s="288">
        <f>IF(C20=3,1,0)</f>
        <v>0</v>
      </c>
      <c r="D21" s="291"/>
      <c r="E21" s="291">
        <f>IF(E20=3,1,0)</f>
        <v>1</v>
      </c>
      <c r="F21" s="288">
        <f>IF(F20=3,1,0)</f>
        <v>0</v>
      </c>
      <c r="G21" s="291"/>
      <c r="H21" s="291">
        <f>IF(H20=3,1,0)</f>
        <v>1</v>
      </c>
      <c r="I21" s="288">
        <f>IF(I20=3,1,0)</f>
        <v>0</v>
      </c>
      <c r="J21" s="291"/>
      <c r="K21" s="291">
        <f>IF(K20=3,1,0)</f>
        <v>1</v>
      </c>
      <c r="L21" s="288">
        <f>IF(L20=3,1,0)</f>
        <v>0</v>
      </c>
      <c r="M21" s="291"/>
      <c r="N21" s="291">
        <f>IF(N20=3,1,0)</f>
        <v>1</v>
      </c>
      <c r="O21" s="288">
        <f>IF(O20=3,1,0)</f>
        <v>0</v>
      </c>
      <c r="P21" s="291"/>
      <c r="Q21" s="291">
        <f>IF(Q20=3,1,0)</f>
        <v>1</v>
      </c>
      <c r="R21" s="288">
        <f>IF(R20=3,1,0)</f>
        <v>0</v>
      </c>
      <c r="S21" s="291">
        <f>IF(S20=3,1,0)</f>
        <v>0</v>
      </c>
      <c r="T21" s="291">
        <f>IF(T20=3,1,0)</f>
        <v>1</v>
      </c>
      <c r="U21" s="288">
        <f>IF(U20=3,1,0)</f>
        <v>1</v>
      </c>
      <c r="V21" s="291"/>
      <c r="W21" s="291">
        <f>IF(W20=3,1,0)</f>
        <v>0</v>
      </c>
      <c r="X21" s="288">
        <f>IF(X20=3,1,0)</f>
        <v>1</v>
      </c>
      <c r="Y21" s="291"/>
      <c r="Z21" s="291">
        <f>IF(Z20=3,1,0)</f>
        <v>0</v>
      </c>
      <c r="AA21" s="285"/>
      <c r="AB21" s="305"/>
      <c r="AC21" s="287"/>
      <c r="AD21" s="288">
        <f>IF(AD20=3,1,0)</f>
        <v>1</v>
      </c>
      <c r="AE21" s="291"/>
      <c r="AF21" s="291">
        <f>IF(AF20=3,1,0)</f>
        <v>0</v>
      </c>
      <c r="AG21" s="307"/>
      <c r="AH21" s="294"/>
      <c r="AI21" s="308"/>
      <c r="AJ21" s="309"/>
      <c r="AK21" s="294"/>
      <c r="AL21" s="311"/>
      <c r="AM21" s="296"/>
      <c r="AN21" s="310"/>
      <c r="AO21" s="298"/>
    </row>
    <row r="22" spans="1:41" ht="13.5" customHeight="1">
      <c r="A22" s="270">
        <v>10</v>
      </c>
      <c r="B22" s="299" t="s">
        <v>143</v>
      </c>
      <c r="C22" s="275">
        <f>$Q$26</f>
        <v>2</v>
      </c>
      <c r="D22" s="276" t="s">
        <v>18</v>
      </c>
      <c r="E22" s="277">
        <f>$O$26</f>
        <v>3</v>
      </c>
      <c r="F22" s="275">
        <f>$AO$47</f>
        <v>1</v>
      </c>
      <c r="G22" s="276" t="s">
        <v>18</v>
      </c>
      <c r="H22" s="277">
        <f>$AM$47</f>
        <v>3</v>
      </c>
      <c r="I22" s="275">
        <f>$AO$40</f>
        <v>3</v>
      </c>
      <c r="J22" s="276" t="s">
        <v>18</v>
      </c>
      <c r="K22" s="277">
        <f>$AM$40</f>
        <v>1</v>
      </c>
      <c r="L22" s="275">
        <f>$AO$33</f>
        <v>1</v>
      </c>
      <c r="M22" s="276" t="s">
        <v>18</v>
      </c>
      <c r="N22" s="277">
        <f>$AM$33</f>
        <v>3</v>
      </c>
      <c r="O22" s="275">
        <f>$AO$26</f>
        <v>0</v>
      </c>
      <c r="P22" s="276" t="s">
        <v>18</v>
      </c>
      <c r="Q22" s="277">
        <f>$AM$26</f>
        <v>3</v>
      </c>
      <c r="R22" s="275">
        <f>$Q$54</f>
        <v>1</v>
      </c>
      <c r="S22" s="276" t="s">
        <v>18</v>
      </c>
      <c r="T22" s="277">
        <f>$O$54</f>
        <v>3</v>
      </c>
      <c r="U22" s="275">
        <f>$Q$47</f>
        <v>1</v>
      </c>
      <c r="V22" s="276" t="s">
        <v>18</v>
      </c>
      <c r="W22" s="277">
        <f>$O$47</f>
        <v>3</v>
      </c>
      <c r="X22" s="275">
        <f>$Q$40</f>
        <v>0</v>
      </c>
      <c r="Y22" s="276" t="s">
        <v>18</v>
      </c>
      <c r="Z22" s="277">
        <f>$O$40</f>
        <v>3</v>
      </c>
      <c r="AA22" s="275">
        <f>$Q$33</f>
        <v>1</v>
      </c>
      <c r="AB22" s="276" t="s">
        <v>18</v>
      </c>
      <c r="AC22" s="277">
        <f>$O$33</f>
        <v>3</v>
      </c>
      <c r="AD22" s="272"/>
      <c r="AE22" s="300"/>
      <c r="AF22" s="274"/>
      <c r="AG22" s="302">
        <f>SUM(AA23,X23,U23,R23,O23,L23,I23,F23,C23)</f>
        <v>1</v>
      </c>
      <c r="AH22" s="276" t="s">
        <v>18</v>
      </c>
      <c r="AI22" s="303">
        <f>SUM(AC23,Z23,W23,T23,Q23,N23,K23,H23,E23)</f>
        <v>8</v>
      </c>
      <c r="AJ22" s="280">
        <f>SUM(AA22,X22,U22,R22,O22,L22,I22,F22,C22)</f>
        <v>10</v>
      </c>
      <c r="AK22" s="276" t="s">
        <v>18</v>
      </c>
      <c r="AL22" s="279">
        <f>SUM(AC22,Z22,W22,T22,Q22,N22,K22,H22,E22)</f>
        <v>25</v>
      </c>
      <c r="AM22" s="1055"/>
      <c r="AN22" s="1056"/>
      <c r="AO22" s="1057"/>
    </row>
    <row r="23" spans="1:144" s="315" customFormat="1" ht="13.5" customHeight="1" thickBot="1">
      <c r="A23" s="283"/>
      <c r="B23" s="304" t="s">
        <v>115</v>
      </c>
      <c r="C23" s="291">
        <f>IF(C22=3,1,0)</f>
        <v>0</v>
      </c>
      <c r="D23" s="291"/>
      <c r="E23" s="291">
        <f>IF(E22=3,1,0)</f>
        <v>1</v>
      </c>
      <c r="F23" s="288">
        <f>IF(F22=3,1,0)</f>
        <v>0</v>
      </c>
      <c r="G23" s="291"/>
      <c r="H23" s="291">
        <f>IF(H22=3,1,0)</f>
        <v>1</v>
      </c>
      <c r="I23" s="288">
        <f>IF(I22=3,1,0)</f>
        <v>1</v>
      </c>
      <c r="J23" s="291"/>
      <c r="K23" s="291">
        <f>IF(K22=3,1,0)</f>
        <v>0</v>
      </c>
      <c r="L23" s="288">
        <f>IF(L22=3,1,0)</f>
        <v>0</v>
      </c>
      <c r="M23" s="291"/>
      <c r="N23" s="291">
        <f>IF(N22=3,1,0)</f>
        <v>1</v>
      </c>
      <c r="O23" s="288">
        <f>IF(O22=3,1,0)</f>
        <v>0</v>
      </c>
      <c r="P23" s="291"/>
      <c r="Q23" s="291">
        <f>IF(Q22=3,1,0)</f>
        <v>1</v>
      </c>
      <c r="R23" s="288">
        <f>IF(R22=3,1,0)</f>
        <v>0</v>
      </c>
      <c r="S23" s="291"/>
      <c r="T23" s="291">
        <f>IF(T22=3,1,0)</f>
        <v>1</v>
      </c>
      <c r="U23" s="288">
        <f>IF(U22=3,1,0)</f>
        <v>0</v>
      </c>
      <c r="V23" s="291"/>
      <c r="W23" s="291">
        <f>IF(W22=3,1,0)</f>
        <v>1</v>
      </c>
      <c r="X23" s="288">
        <f>IF(X22=3,1,0)</f>
        <v>0</v>
      </c>
      <c r="Y23" s="291"/>
      <c r="Z23" s="291">
        <f>IF(Z22=3,1,0)</f>
        <v>1</v>
      </c>
      <c r="AA23" s="288">
        <f>IF(AA22=3,1,0)</f>
        <v>0</v>
      </c>
      <c r="AB23" s="291"/>
      <c r="AC23" s="291">
        <f>IF(AC22=3,1,0)</f>
        <v>1</v>
      </c>
      <c r="AD23" s="285"/>
      <c r="AE23" s="305"/>
      <c r="AF23" s="314"/>
      <c r="AG23" s="311"/>
      <c r="AH23" s="294"/>
      <c r="AI23" s="312"/>
      <c r="AJ23" s="309"/>
      <c r="AK23" s="294"/>
      <c r="AL23" s="311"/>
      <c r="AM23" s="296"/>
      <c r="AN23" s="310"/>
      <c r="AO23" s="298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</row>
    <row r="24" spans="1:41" ht="16.5" customHeight="1" thickBot="1">
      <c r="A24" s="316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7">
        <f>SUM(AG22,AG20,AG18,AG16,AG14,AG12,AG10,AG8,AG6,AG4)</f>
        <v>45</v>
      </c>
      <c r="AH24" s="318" t="s">
        <v>18</v>
      </c>
      <c r="AI24" s="319">
        <f>SUM(AI22,AI20,AI18,AI16,AI14,AI12,AI10,AI8,AI6,AI4)</f>
        <v>45</v>
      </c>
      <c r="AJ24" s="320">
        <f>SUM(AJ22,AJ20,AJ18,AJ16,AJ14,AJ12,AJ10,AJ8,AJ6,AJ4)</f>
        <v>186</v>
      </c>
      <c r="AK24" s="318" t="s">
        <v>18</v>
      </c>
      <c r="AL24" s="321">
        <f>SUM(AL22,AL20,AL18,AL16,AL14,AL12,AL10,AL8,AL6,AL4)</f>
        <v>186</v>
      </c>
      <c r="AM24" s="316"/>
      <c r="AN24" s="316"/>
      <c r="AO24" s="316"/>
    </row>
    <row r="25" spans="1:41" s="324" customFormat="1" ht="16.5" thickBot="1">
      <c r="A25" s="322" t="s">
        <v>19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2" t="s">
        <v>88</v>
      </c>
      <c r="S25" s="323"/>
      <c r="T25" s="323"/>
      <c r="U25" s="322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</row>
    <row r="26" spans="1:41" s="324" customFormat="1" ht="13.5" customHeight="1">
      <c r="A26" s="325" t="s">
        <v>58</v>
      </c>
      <c r="B26" s="326" t="str">
        <f>+B4</f>
        <v>Stellwag, Maximilian</v>
      </c>
      <c r="C26" s="327"/>
      <c r="D26" s="328" t="s">
        <v>21</v>
      </c>
      <c r="E26" s="329"/>
      <c r="F26" s="330" t="str">
        <f>+B22</f>
        <v>Feyerabend, Oliver</v>
      </c>
      <c r="G26" s="331"/>
      <c r="H26" s="331"/>
      <c r="I26" s="331"/>
      <c r="J26" s="331"/>
      <c r="K26" s="331"/>
      <c r="L26" s="331"/>
      <c r="M26" s="331"/>
      <c r="N26" s="331"/>
      <c r="O26" s="332">
        <v>3</v>
      </c>
      <c r="P26" s="333" t="s">
        <v>18</v>
      </c>
      <c r="Q26" s="334">
        <v>2</v>
      </c>
      <c r="R26" s="335" t="s">
        <v>51</v>
      </c>
      <c r="S26" s="336"/>
      <c r="T26" s="337"/>
      <c r="U26" s="330" t="str">
        <f>+B12</f>
        <v>Oechsle, Tim</v>
      </c>
      <c r="V26" s="338"/>
      <c r="W26" s="331"/>
      <c r="X26" s="331"/>
      <c r="Y26" s="331"/>
      <c r="Z26" s="331"/>
      <c r="AA26" s="331"/>
      <c r="AB26" s="331"/>
      <c r="AC26" s="331"/>
      <c r="AD26" s="331"/>
      <c r="AE26" s="339" t="s">
        <v>21</v>
      </c>
      <c r="AF26" s="338"/>
      <c r="AG26" s="330" t="str">
        <f>+B22</f>
        <v>Feyerabend, Oliver</v>
      </c>
      <c r="AH26" s="331"/>
      <c r="AI26" s="331"/>
      <c r="AJ26" s="331"/>
      <c r="AK26" s="331"/>
      <c r="AL26" s="331"/>
      <c r="AM26" s="340">
        <v>3</v>
      </c>
      <c r="AN26" s="333" t="s">
        <v>18</v>
      </c>
      <c r="AO26" s="341">
        <v>0</v>
      </c>
    </row>
    <row r="27" spans="1:41" s="324" customFormat="1" ht="13.5" customHeight="1">
      <c r="A27" s="342" t="s">
        <v>60</v>
      </c>
      <c r="B27" s="343" t="str">
        <f>+B6</f>
        <v>Klosek, Markus</v>
      </c>
      <c r="C27" s="344"/>
      <c r="D27" s="345" t="s">
        <v>21</v>
      </c>
      <c r="E27" s="344"/>
      <c r="F27" s="346" t="str">
        <f>+B20</f>
        <v>Schneider, Hannes</v>
      </c>
      <c r="G27" s="347"/>
      <c r="H27" s="347"/>
      <c r="I27" s="347"/>
      <c r="J27" s="347"/>
      <c r="K27" s="347"/>
      <c r="L27" s="347"/>
      <c r="M27" s="347"/>
      <c r="N27" s="347"/>
      <c r="O27" s="348">
        <v>3</v>
      </c>
      <c r="P27" s="349" t="s">
        <v>18</v>
      </c>
      <c r="Q27" s="350">
        <v>0</v>
      </c>
      <c r="R27" s="351" t="s">
        <v>52</v>
      </c>
      <c r="S27" s="352"/>
      <c r="T27" s="353"/>
      <c r="U27" s="346" t="str">
        <f>+B10</f>
        <v>Lamb, Simon</v>
      </c>
      <c r="V27" s="354"/>
      <c r="W27" s="347"/>
      <c r="X27" s="347"/>
      <c r="Y27" s="347"/>
      <c r="Z27" s="347"/>
      <c r="AA27" s="347"/>
      <c r="AB27" s="347"/>
      <c r="AC27" s="347"/>
      <c r="AD27" s="347"/>
      <c r="AE27" s="355" t="s">
        <v>21</v>
      </c>
      <c r="AF27" s="354"/>
      <c r="AG27" s="346" t="str">
        <f>+B14</f>
        <v>Oechsle, Kai</v>
      </c>
      <c r="AH27" s="347"/>
      <c r="AI27" s="347"/>
      <c r="AJ27" s="347"/>
      <c r="AK27" s="347"/>
      <c r="AL27" s="347"/>
      <c r="AM27" s="356">
        <v>3</v>
      </c>
      <c r="AN27" s="349" t="s">
        <v>18</v>
      </c>
      <c r="AO27" s="357">
        <v>2</v>
      </c>
    </row>
    <row r="28" spans="1:41" s="324" customFormat="1" ht="13.5" customHeight="1">
      <c r="A28" s="342" t="s">
        <v>62</v>
      </c>
      <c r="B28" s="343" t="str">
        <f>+B8</f>
        <v>Ralli, Robin</v>
      </c>
      <c r="C28" s="344"/>
      <c r="D28" s="345" t="s">
        <v>21</v>
      </c>
      <c r="E28" s="344"/>
      <c r="F28" s="346" t="str">
        <f>+B18</f>
        <v>Schuster, Patrick</v>
      </c>
      <c r="G28" s="347"/>
      <c r="H28" s="347"/>
      <c r="I28" s="347"/>
      <c r="J28" s="347"/>
      <c r="K28" s="347"/>
      <c r="L28" s="347"/>
      <c r="M28" s="347"/>
      <c r="N28" s="347"/>
      <c r="O28" s="348">
        <v>3</v>
      </c>
      <c r="P28" s="349" t="s">
        <v>18</v>
      </c>
      <c r="Q28" s="350">
        <v>2</v>
      </c>
      <c r="R28" s="351" t="s">
        <v>50</v>
      </c>
      <c r="S28" s="352"/>
      <c r="T28" s="353"/>
      <c r="U28" s="346" t="str">
        <f>+B8</f>
        <v>Ralli, Robin</v>
      </c>
      <c r="V28" s="354"/>
      <c r="W28" s="347"/>
      <c r="X28" s="347"/>
      <c r="Y28" s="347"/>
      <c r="Z28" s="347"/>
      <c r="AA28" s="347"/>
      <c r="AB28" s="347"/>
      <c r="AC28" s="347"/>
      <c r="AD28" s="347"/>
      <c r="AE28" s="355" t="s">
        <v>21</v>
      </c>
      <c r="AF28" s="354"/>
      <c r="AG28" s="346" t="str">
        <f>+B16</f>
        <v>Starkloff, Henrik</v>
      </c>
      <c r="AH28" s="347"/>
      <c r="AI28" s="347"/>
      <c r="AJ28" s="347"/>
      <c r="AK28" s="347"/>
      <c r="AL28" s="347"/>
      <c r="AM28" s="356">
        <v>2</v>
      </c>
      <c r="AN28" s="349" t="s">
        <v>18</v>
      </c>
      <c r="AO28" s="357">
        <v>3</v>
      </c>
    </row>
    <row r="29" spans="1:41" s="324" customFormat="1" ht="13.5" customHeight="1">
      <c r="A29" s="342" t="s">
        <v>64</v>
      </c>
      <c r="B29" s="343" t="str">
        <f>+B10</f>
        <v>Lamb, Simon</v>
      </c>
      <c r="C29" s="344"/>
      <c r="D29" s="345" t="s">
        <v>21</v>
      </c>
      <c r="E29" s="344"/>
      <c r="F29" s="346" t="str">
        <f>+B16</f>
        <v>Starkloff, Henrik</v>
      </c>
      <c r="G29" s="347"/>
      <c r="H29" s="347"/>
      <c r="I29" s="347"/>
      <c r="J29" s="347"/>
      <c r="K29" s="347"/>
      <c r="L29" s="347"/>
      <c r="M29" s="347"/>
      <c r="N29" s="347"/>
      <c r="O29" s="348">
        <v>1</v>
      </c>
      <c r="P29" s="349" t="s">
        <v>18</v>
      </c>
      <c r="Q29" s="350">
        <v>3</v>
      </c>
      <c r="R29" s="351" t="s">
        <v>48</v>
      </c>
      <c r="S29" s="352"/>
      <c r="T29" s="353"/>
      <c r="U29" s="346" t="str">
        <f>+B6</f>
        <v>Klosek, Markus</v>
      </c>
      <c r="V29" s="354"/>
      <c r="W29" s="347"/>
      <c r="X29" s="347"/>
      <c r="Y29" s="347"/>
      <c r="Z29" s="347"/>
      <c r="AA29" s="347"/>
      <c r="AB29" s="347"/>
      <c r="AC29" s="347"/>
      <c r="AD29" s="347"/>
      <c r="AE29" s="355" t="s">
        <v>21</v>
      </c>
      <c r="AF29" s="354"/>
      <c r="AG29" s="346" t="str">
        <f>+B18</f>
        <v>Schuster, Patrick</v>
      </c>
      <c r="AH29" s="347"/>
      <c r="AI29" s="347"/>
      <c r="AJ29" s="347"/>
      <c r="AK29" s="347"/>
      <c r="AL29" s="347"/>
      <c r="AM29" s="356">
        <v>3</v>
      </c>
      <c r="AN29" s="349" t="s">
        <v>18</v>
      </c>
      <c r="AO29" s="357">
        <v>0</v>
      </c>
    </row>
    <row r="30" spans="1:41" s="324" customFormat="1" ht="13.5" customHeight="1" thickBot="1">
      <c r="A30" s="358" t="s">
        <v>66</v>
      </c>
      <c r="B30" s="359" t="str">
        <f>+B12</f>
        <v>Oechsle, Tim</v>
      </c>
      <c r="C30" s="360"/>
      <c r="D30" s="361" t="s">
        <v>21</v>
      </c>
      <c r="E30" s="360"/>
      <c r="F30" s="362" t="str">
        <f>+B14</f>
        <v>Oechsle, Kai</v>
      </c>
      <c r="G30" s="363"/>
      <c r="H30" s="363"/>
      <c r="I30" s="363"/>
      <c r="J30" s="363"/>
      <c r="K30" s="363"/>
      <c r="L30" s="363"/>
      <c r="M30" s="363"/>
      <c r="N30" s="363"/>
      <c r="O30" s="364">
        <v>2</v>
      </c>
      <c r="P30" s="365" t="s">
        <v>18</v>
      </c>
      <c r="Q30" s="366">
        <v>3</v>
      </c>
      <c r="R30" s="367" t="s">
        <v>46</v>
      </c>
      <c r="S30" s="368"/>
      <c r="T30" s="369"/>
      <c r="U30" s="362" t="str">
        <f>+B4</f>
        <v>Stellwag, Maximilian</v>
      </c>
      <c r="V30" s="370"/>
      <c r="W30" s="363"/>
      <c r="X30" s="363"/>
      <c r="Y30" s="363"/>
      <c r="Z30" s="363"/>
      <c r="AA30" s="363"/>
      <c r="AB30" s="363"/>
      <c r="AC30" s="363"/>
      <c r="AD30" s="363"/>
      <c r="AE30" s="371" t="s">
        <v>21</v>
      </c>
      <c r="AF30" s="370"/>
      <c r="AG30" s="362" t="str">
        <f>+B20</f>
        <v>Schneider, Hannes</v>
      </c>
      <c r="AH30" s="363"/>
      <c r="AI30" s="363"/>
      <c r="AJ30" s="363"/>
      <c r="AK30" s="363"/>
      <c r="AL30" s="363"/>
      <c r="AM30" s="372">
        <v>3</v>
      </c>
      <c r="AN30" s="365" t="s">
        <v>18</v>
      </c>
      <c r="AO30" s="373">
        <v>0</v>
      </c>
    </row>
    <row r="31" spans="1:41" s="324" customFormat="1" ht="4.5" customHeight="1">
      <c r="A31" s="374"/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16"/>
      <c r="AN31" s="375"/>
      <c r="AO31" s="316"/>
    </row>
    <row r="32" spans="1:41" s="324" customFormat="1" ht="13.5" customHeight="1" thickBot="1">
      <c r="A32" s="376" t="s">
        <v>89</v>
      </c>
      <c r="R32" s="322" t="s">
        <v>90</v>
      </c>
      <c r="S32" s="323"/>
      <c r="T32" s="323"/>
      <c r="U32" s="322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</row>
    <row r="33" spans="1:41" s="324" customFormat="1" ht="13.5" customHeight="1">
      <c r="A33" s="377" t="s">
        <v>32</v>
      </c>
      <c r="B33" s="378" t="str">
        <f>+B20</f>
        <v>Schneider, Hannes</v>
      </c>
      <c r="C33" s="331"/>
      <c r="D33" s="339" t="s">
        <v>21</v>
      </c>
      <c r="E33" s="331"/>
      <c r="F33" s="330" t="str">
        <f>+B22</f>
        <v>Feyerabend, Oliver</v>
      </c>
      <c r="G33" s="331"/>
      <c r="H33" s="331"/>
      <c r="I33" s="331"/>
      <c r="J33" s="331"/>
      <c r="K33" s="331"/>
      <c r="L33" s="331"/>
      <c r="M33" s="331"/>
      <c r="N33" s="331"/>
      <c r="O33" s="340">
        <v>3</v>
      </c>
      <c r="P33" s="333" t="s">
        <v>18</v>
      </c>
      <c r="Q33" s="341">
        <v>1</v>
      </c>
      <c r="R33" s="335" t="s">
        <v>37</v>
      </c>
      <c r="S33" s="331"/>
      <c r="T33" s="337"/>
      <c r="U33" s="330" t="str">
        <f>+B10</f>
        <v>Lamb, Simon</v>
      </c>
      <c r="V33" s="331"/>
      <c r="W33" s="331"/>
      <c r="X33" s="331"/>
      <c r="Y33" s="331"/>
      <c r="Z33" s="331"/>
      <c r="AA33" s="331"/>
      <c r="AB33" s="331"/>
      <c r="AC33" s="331"/>
      <c r="AD33" s="331"/>
      <c r="AE33" s="339" t="s">
        <v>21</v>
      </c>
      <c r="AF33" s="338"/>
      <c r="AG33" s="330" t="str">
        <f>+B22</f>
        <v>Feyerabend, Oliver</v>
      </c>
      <c r="AH33" s="331"/>
      <c r="AI33" s="331"/>
      <c r="AJ33" s="331"/>
      <c r="AK33" s="331"/>
      <c r="AL33" s="331"/>
      <c r="AM33" s="340">
        <v>3</v>
      </c>
      <c r="AN33" s="333" t="s">
        <v>18</v>
      </c>
      <c r="AO33" s="341">
        <v>1</v>
      </c>
    </row>
    <row r="34" spans="1:41" s="324" customFormat="1" ht="13.5" customHeight="1">
      <c r="A34" s="379" t="s">
        <v>34</v>
      </c>
      <c r="B34" s="380" t="str">
        <f>+B4</f>
        <v>Stellwag, Maximilian</v>
      </c>
      <c r="C34" s="381"/>
      <c r="D34" s="382" t="s">
        <v>21</v>
      </c>
      <c r="E34" s="381"/>
      <c r="F34" s="383" t="str">
        <f>+B18</f>
        <v>Schuster, Patrick</v>
      </c>
      <c r="G34" s="381"/>
      <c r="H34" s="381"/>
      <c r="I34" s="381"/>
      <c r="J34" s="381"/>
      <c r="K34" s="381"/>
      <c r="L34" s="381"/>
      <c r="M34" s="381"/>
      <c r="N34" s="381"/>
      <c r="O34" s="384">
        <v>3</v>
      </c>
      <c r="P34" s="385" t="s">
        <v>18</v>
      </c>
      <c r="Q34" s="386">
        <v>1</v>
      </c>
      <c r="R34" s="351" t="s">
        <v>26</v>
      </c>
      <c r="S34" s="381"/>
      <c r="T34" s="353"/>
      <c r="U34" s="346" t="str">
        <f>+B8</f>
        <v>Ralli, Robin</v>
      </c>
      <c r="V34" s="347"/>
      <c r="W34" s="347"/>
      <c r="X34" s="347"/>
      <c r="Y34" s="347"/>
      <c r="Z34" s="347"/>
      <c r="AA34" s="347"/>
      <c r="AB34" s="347"/>
      <c r="AC34" s="347"/>
      <c r="AD34" s="347"/>
      <c r="AE34" s="355" t="s">
        <v>21</v>
      </c>
      <c r="AF34" s="354"/>
      <c r="AG34" s="346" t="str">
        <f>+B12</f>
        <v>Oechsle, Tim</v>
      </c>
      <c r="AH34" s="347"/>
      <c r="AI34" s="347"/>
      <c r="AJ34" s="347"/>
      <c r="AK34" s="347"/>
      <c r="AL34" s="347"/>
      <c r="AM34" s="356">
        <v>1</v>
      </c>
      <c r="AN34" s="349" t="s">
        <v>18</v>
      </c>
      <c r="AO34" s="357">
        <v>3</v>
      </c>
    </row>
    <row r="35" spans="1:41" s="324" customFormat="1" ht="13.5" customHeight="1">
      <c r="A35" s="379" t="s">
        <v>36</v>
      </c>
      <c r="B35" s="380" t="str">
        <f>+B6</f>
        <v>Klosek, Markus</v>
      </c>
      <c r="C35" s="381"/>
      <c r="D35" s="382" t="s">
        <v>21</v>
      </c>
      <c r="E35" s="381"/>
      <c r="F35" s="383" t="str">
        <f>+B16</f>
        <v>Starkloff, Henrik</v>
      </c>
      <c r="G35" s="381"/>
      <c r="H35" s="381"/>
      <c r="I35" s="381"/>
      <c r="J35" s="381"/>
      <c r="K35" s="381"/>
      <c r="L35" s="381"/>
      <c r="M35" s="381"/>
      <c r="N35" s="381"/>
      <c r="O35" s="384">
        <v>3</v>
      </c>
      <c r="P35" s="385" t="s">
        <v>18</v>
      </c>
      <c r="Q35" s="386">
        <v>2</v>
      </c>
      <c r="R35" s="351" t="s">
        <v>24</v>
      </c>
      <c r="S35" s="381"/>
      <c r="T35" s="353"/>
      <c r="U35" s="346" t="str">
        <f>+B6</f>
        <v>Klosek, Markus</v>
      </c>
      <c r="V35" s="347"/>
      <c r="W35" s="347"/>
      <c r="X35" s="347"/>
      <c r="Y35" s="347"/>
      <c r="Z35" s="347"/>
      <c r="AA35" s="347"/>
      <c r="AB35" s="347"/>
      <c r="AC35" s="347"/>
      <c r="AD35" s="347"/>
      <c r="AE35" s="355" t="s">
        <v>21</v>
      </c>
      <c r="AF35" s="354"/>
      <c r="AG35" s="346" t="str">
        <f>+B14</f>
        <v>Oechsle, Kai</v>
      </c>
      <c r="AH35" s="347"/>
      <c r="AI35" s="347"/>
      <c r="AJ35" s="347"/>
      <c r="AK35" s="347"/>
      <c r="AL35" s="347"/>
      <c r="AM35" s="356">
        <v>3</v>
      </c>
      <c r="AN35" s="349" t="s">
        <v>18</v>
      </c>
      <c r="AO35" s="357">
        <v>2</v>
      </c>
    </row>
    <row r="36" spans="1:41" s="324" customFormat="1" ht="13.5" customHeight="1">
      <c r="A36" s="379" t="s">
        <v>38</v>
      </c>
      <c r="B36" s="380" t="str">
        <f>+B8</f>
        <v>Ralli, Robin</v>
      </c>
      <c r="C36" s="381"/>
      <c r="D36" s="382" t="s">
        <v>21</v>
      </c>
      <c r="E36" s="381"/>
      <c r="F36" s="383" t="str">
        <f>+B14</f>
        <v>Oechsle, Kai</v>
      </c>
      <c r="G36" s="381"/>
      <c r="H36" s="381"/>
      <c r="I36" s="381"/>
      <c r="J36" s="381"/>
      <c r="K36" s="381"/>
      <c r="L36" s="381"/>
      <c r="M36" s="381"/>
      <c r="N36" s="381"/>
      <c r="O36" s="384">
        <v>2</v>
      </c>
      <c r="P36" s="385" t="s">
        <v>18</v>
      </c>
      <c r="Q36" s="386">
        <v>3</v>
      </c>
      <c r="R36" s="351" t="s">
        <v>22</v>
      </c>
      <c r="S36" s="381"/>
      <c r="T36" s="353"/>
      <c r="U36" s="346" t="str">
        <f>+B4</f>
        <v>Stellwag, Maximilian</v>
      </c>
      <c r="V36" s="347"/>
      <c r="W36" s="347"/>
      <c r="X36" s="347"/>
      <c r="Y36" s="347"/>
      <c r="Z36" s="347"/>
      <c r="AA36" s="347"/>
      <c r="AB36" s="347"/>
      <c r="AC36" s="347"/>
      <c r="AD36" s="347"/>
      <c r="AE36" s="355" t="s">
        <v>21</v>
      </c>
      <c r="AF36" s="354"/>
      <c r="AG36" s="346" t="str">
        <f>+B16</f>
        <v>Starkloff, Henrik</v>
      </c>
      <c r="AH36" s="347"/>
      <c r="AI36" s="347"/>
      <c r="AJ36" s="347"/>
      <c r="AK36" s="347"/>
      <c r="AL36" s="347"/>
      <c r="AM36" s="356">
        <v>3</v>
      </c>
      <c r="AN36" s="349" t="s">
        <v>18</v>
      </c>
      <c r="AO36" s="357">
        <v>2</v>
      </c>
    </row>
    <row r="37" spans="1:41" s="324" customFormat="1" ht="13.5" customHeight="1" thickBot="1">
      <c r="A37" s="387" t="s">
        <v>40</v>
      </c>
      <c r="B37" s="388" t="str">
        <f>+B10</f>
        <v>Lamb, Simon</v>
      </c>
      <c r="C37" s="323"/>
      <c r="D37" s="294" t="s">
        <v>21</v>
      </c>
      <c r="E37" s="323"/>
      <c r="F37" s="389" t="str">
        <f>+B12</f>
        <v>Oechsle, Tim</v>
      </c>
      <c r="G37" s="323"/>
      <c r="H37" s="323"/>
      <c r="I37" s="323"/>
      <c r="J37" s="323"/>
      <c r="K37" s="323"/>
      <c r="L37" s="323"/>
      <c r="M37" s="323"/>
      <c r="N37" s="323"/>
      <c r="O37" s="390">
        <v>3</v>
      </c>
      <c r="P37" s="312" t="s">
        <v>18</v>
      </c>
      <c r="Q37" s="391">
        <v>1</v>
      </c>
      <c r="R37" s="367" t="s">
        <v>79</v>
      </c>
      <c r="S37" s="323"/>
      <c r="T37" s="369"/>
      <c r="U37" s="362" t="str">
        <f>+B18</f>
        <v>Schuster, Patrick</v>
      </c>
      <c r="V37" s="363"/>
      <c r="W37" s="363"/>
      <c r="X37" s="363"/>
      <c r="Y37" s="363"/>
      <c r="Z37" s="363"/>
      <c r="AA37" s="363"/>
      <c r="AB37" s="363"/>
      <c r="AC37" s="363"/>
      <c r="AD37" s="363"/>
      <c r="AE37" s="371" t="s">
        <v>21</v>
      </c>
      <c r="AF37" s="370"/>
      <c r="AG37" s="362" t="str">
        <f>+B20</f>
        <v>Schneider, Hannes</v>
      </c>
      <c r="AH37" s="363"/>
      <c r="AI37" s="363"/>
      <c r="AJ37" s="363"/>
      <c r="AK37" s="363"/>
      <c r="AL37" s="363"/>
      <c r="AM37" s="372">
        <v>2</v>
      </c>
      <c r="AN37" s="365" t="s">
        <v>18</v>
      </c>
      <c r="AO37" s="373">
        <v>3</v>
      </c>
    </row>
    <row r="38" spans="1:41" s="324" customFormat="1" ht="4.5" customHeight="1">
      <c r="A38" s="392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93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5"/>
      <c r="AM38" s="316"/>
      <c r="AN38" s="375"/>
      <c r="AO38" s="316"/>
    </row>
    <row r="39" spans="1:38" s="324" customFormat="1" ht="13.5" customHeight="1" thickBot="1">
      <c r="A39" s="376" t="s">
        <v>91</v>
      </c>
      <c r="R39" s="322" t="s">
        <v>152</v>
      </c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</row>
    <row r="40" spans="1:41" s="324" customFormat="1" ht="13.5" customHeight="1">
      <c r="A40" s="377" t="s">
        <v>85</v>
      </c>
      <c r="B40" s="378" t="str">
        <f>+B18</f>
        <v>Schuster, Patrick</v>
      </c>
      <c r="C40" s="331"/>
      <c r="D40" s="339" t="s">
        <v>21</v>
      </c>
      <c r="E40" s="331"/>
      <c r="F40" s="330" t="str">
        <f>+B22</f>
        <v>Feyerabend, Oliver</v>
      </c>
      <c r="G40" s="331"/>
      <c r="H40" s="331"/>
      <c r="I40" s="331"/>
      <c r="J40" s="331"/>
      <c r="K40" s="331"/>
      <c r="L40" s="331"/>
      <c r="M40" s="331"/>
      <c r="N40" s="331"/>
      <c r="O40" s="340">
        <v>3</v>
      </c>
      <c r="P40" s="333" t="s">
        <v>18</v>
      </c>
      <c r="Q40" s="341">
        <v>0</v>
      </c>
      <c r="R40" s="325" t="s">
        <v>25</v>
      </c>
      <c r="S40" s="381"/>
      <c r="T40" s="381"/>
      <c r="U40" s="394" t="str">
        <f>+B8</f>
        <v>Ralli, Robin</v>
      </c>
      <c r="V40" s="327"/>
      <c r="W40" s="381"/>
      <c r="X40" s="327"/>
      <c r="Y40" s="331"/>
      <c r="Z40" s="331"/>
      <c r="AA40" s="331"/>
      <c r="AB40" s="331"/>
      <c r="AC40" s="331"/>
      <c r="AD40" s="331"/>
      <c r="AE40" s="328" t="s">
        <v>21</v>
      </c>
      <c r="AF40" s="381"/>
      <c r="AG40" s="330" t="str">
        <f>+B22</f>
        <v>Feyerabend, Oliver</v>
      </c>
      <c r="AH40" s="381"/>
      <c r="AI40" s="381"/>
      <c r="AJ40" s="381"/>
      <c r="AK40" s="381"/>
      <c r="AL40" s="381"/>
      <c r="AM40" s="332">
        <v>1</v>
      </c>
      <c r="AN40" s="333" t="s">
        <v>18</v>
      </c>
      <c r="AO40" s="334">
        <v>3</v>
      </c>
    </row>
    <row r="41" spans="1:41" s="324" customFormat="1" ht="13.5" customHeight="1">
      <c r="A41" s="379" t="s">
        <v>65</v>
      </c>
      <c r="B41" s="380" t="str">
        <f>+B16</f>
        <v>Starkloff, Henrik</v>
      </c>
      <c r="C41" s="381"/>
      <c r="D41" s="382" t="s">
        <v>21</v>
      </c>
      <c r="E41" s="381"/>
      <c r="F41" s="383" t="str">
        <f>+B20</f>
        <v>Schneider, Hannes</v>
      </c>
      <c r="G41" s="381"/>
      <c r="H41" s="381"/>
      <c r="I41" s="381"/>
      <c r="J41" s="381"/>
      <c r="K41" s="381"/>
      <c r="L41" s="381"/>
      <c r="M41" s="381"/>
      <c r="N41" s="381"/>
      <c r="O41" s="384">
        <v>2</v>
      </c>
      <c r="P41" s="385" t="s">
        <v>18</v>
      </c>
      <c r="Q41" s="386">
        <v>3</v>
      </c>
      <c r="R41" s="395" t="s">
        <v>71</v>
      </c>
      <c r="S41" s="381"/>
      <c r="T41" s="381"/>
      <c r="U41" s="396" t="str">
        <f>+B6</f>
        <v>Klosek, Markus</v>
      </c>
      <c r="V41" s="397"/>
      <c r="W41" s="381"/>
      <c r="X41" s="397"/>
      <c r="Y41" s="381"/>
      <c r="Z41" s="381"/>
      <c r="AA41" s="381"/>
      <c r="AB41" s="381"/>
      <c r="AC41" s="381"/>
      <c r="AD41" s="381"/>
      <c r="AE41" s="398" t="s">
        <v>21</v>
      </c>
      <c r="AF41" s="381"/>
      <c r="AG41" s="383" t="str">
        <f>+B10</f>
        <v>Lamb, Simon</v>
      </c>
      <c r="AH41" s="381"/>
      <c r="AI41" s="381"/>
      <c r="AJ41" s="381"/>
      <c r="AK41" s="381"/>
      <c r="AL41" s="381"/>
      <c r="AM41" s="399">
        <v>3</v>
      </c>
      <c r="AN41" s="385" t="s">
        <v>18</v>
      </c>
      <c r="AO41" s="400">
        <v>0</v>
      </c>
    </row>
    <row r="42" spans="1:41" s="324" customFormat="1" ht="13.5" customHeight="1">
      <c r="A42" s="379" t="s">
        <v>81</v>
      </c>
      <c r="B42" s="380" t="str">
        <f>+B4</f>
        <v>Stellwag, Maximilian</v>
      </c>
      <c r="C42" s="381"/>
      <c r="D42" s="382" t="s">
        <v>21</v>
      </c>
      <c r="E42" s="381"/>
      <c r="F42" s="383" t="str">
        <f>+B14</f>
        <v>Oechsle, Kai</v>
      </c>
      <c r="G42" s="381"/>
      <c r="H42" s="381"/>
      <c r="I42" s="381"/>
      <c r="J42" s="381"/>
      <c r="K42" s="381"/>
      <c r="L42" s="381"/>
      <c r="M42" s="381"/>
      <c r="N42" s="381"/>
      <c r="O42" s="384">
        <v>1</v>
      </c>
      <c r="P42" s="385" t="s">
        <v>18</v>
      </c>
      <c r="Q42" s="386">
        <v>3</v>
      </c>
      <c r="R42" s="395" t="s">
        <v>69</v>
      </c>
      <c r="S42" s="381"/>
      <c r="T42" s="381"/>
      <c r="U42" s="396" t="str">
        <f>+B4</f>
        <v>Stellwag, Maximilian</v>
      </c>
      <c r="V42" s="397"/>
      <c r="W42" s="381"/>
      <c r="X42" s="397"/>
      <c r="Y42" s="381"/>
      <c r="Z42" s="381"/>
      <c r="AA42" s="381"/>
      <c r="AB42" s="381"/>
      <c r="AC42" s="381"/>
      <c r="AD42" s="381"/>
      <c r="AE42" s="398" t="s">
        <v>21</v>
      </c>
      <c r="AF42" s="381"/>
      <c r="AG42" s="383" t="str">
        <f>+B12</f>
        <v>Oechsle, Tim</v>
      </c>
      <c r="AH42" s="381"/>
      <c r="AI42" s="381"/>
      <c r="AJ42" s="381"/>
      <c r="AK42" s="381"/>
      <c r="AL42" s="381"/>
      <c r="AM42" s="399">
        <v>3</v>
      </c>
      <c r="AN42" s="385" t="s">
        <v>18</v>
      </c>
      <c r="AO42" s="400">
        <v>1</v>
      </c>
    </row>
    <row r="43" spans="1:41" s="324" customFormat="1" ht="13.5" customHeight="1">
      <c r="A43" s="379" t="s">
        <v>82</v>
      </c>
      <c r="B43" s="380" t="str">
        <f>+B6</f>
        <v>Klosek, Markus</v>
      </c>
      <c r="C43" s="381"/>
      <c r="D43" s="382" t="s">
        <v>21</v>
      </c>
      <c r="E43" s="381"/>
      <c r="F43" s="383" t="str">
        <f>+B12</f>
        <v>Oechsle, Tim</v>
      </c>
      <c r="G43" s="381"/>
      <c r="H43" s="381"/>
      <c r="I43" s="381"/>
      <c r="J43" s="381"/>
      <c r="K43" s="381"/>
      <c r="L43" s="381"/>
      <c r="M43" s="381"/>
      <c r="N43" s="381"/>
      <c r="O43" s="384">
        <v>1</v>
      </c>
      <c r="P43" s="385" t="s">
        <v>18</v>
      </c>
      <c r="Q43" s="386">
        <v>3</v>
      </c>
      <c r="R43" s="395" t="s">
        <v>53</v>
      </c>
      <c r="S43" s="381"/>
      <c r="T43" s="381"/>
      <c r="U43" s="396" t="str">
        <f>+B14</f>
        <v>Oechsle, Kai</v>
      </c>
      <c r="V43" s="397"/>
      <c r="W43" s="381"/>
      <c r="X43" s="397"/>
      <c r="Y43" s="381"/>
      <c r="Z43" s="381"/>
      <c r="AA43" s="381"/>
      <c r="AB43" s="381"/>
      <c r="AC43" s="381"/>
      <c r="AD43" s="381"/>
      <c r="AE43" s="398" t="s">
        <v>21</v>
      </c>
      <c r="AF43" s="381"/>
      <c r="AG43" s="383" t="str">
        <f>+B20</f>
        <v>Schneider, Hannes</v>
      </c>
      <c r="AH43" s="381"/>
      <c r="AI43" s="381"/>
      <c r="AJ43" s="381"/>
      <c r="AK43" s="381"/>
      <c r="AL43" s="381"/>
      <c r="AM43" s="399">
        <v>3</v>
      </c>
      <c r="AN43" s="385" t="s">
        <v>18</v>
      </c>
      <c r="AO43" s="400">
        <v>0</v>
      </c>
    </row>
    <row r="44" spans="1:41" s="324" customFormat="1" ht="13.5" customHeight="1" thickBot="1">
      <c r="A44" s="387" t="s">
        <v>83</v>
      </c>
      <c r="B44" s="388" t="str">
        <f>+B8</f>
        <v>Ralli, Robin</v>
      </c>
      <c r="C44" s="323"/>
      <c r="D44" s="294" t="s">
        <v>21</v>
      </c>
      <c r="E44" s="323"/>
      <c r="F44" s="389" t="str">
        <f>+B10</f>
        <v>Lamb, Simon</v>
      </c>
      <c r="G44" s="323"/>
      <c r="H44" s="323"/>
      <c r="I44" s="323"/>
      <c r="J44" s="323"/>
      <c r="K44" s="323"/>
      <c r="L44" s="323"/>
      <c r="M44" s="323"/>
      <c r="N44" s="323"/>
      <c r="O44" s="390">
        <v>2</v>
      </c>
      <c r="P44" s="312" t="s">
        <v>18</v>
      </c>
      <c r="Q44" s="391">
        <v>3</v>
      </c>
      <c r="R44" s="358" t="s">
        <v>55</v>
      </c>
      <c r="S44" s="363"/>
      <c r="T44" s="363"/>
      <c r="U44" s="401" t="str">
        <f>+B16</f>
        <v>Starkloff, Henrik</v>
      </c>
      <c r="V44" s="360"/>
      <c r="W44" s="363"/>
      <c r="X44" s="360"/>
      <c r="Y44" s="363"/>
      <c r="Z44" s="363"/>
      <c r="AA44" s="363"/>
      <c r="AB44" s="363"/>
      <c r="AC44" s="363"/>
      <c r="AD44" s="363"/>
      <c r="AE44" s="361" t="s">
        <v>21</v>
      </c>
      <c r="AF44" s="363"/>
      <c r="AG44" s="362" t="str">
        <f>+B18</f>
        <v>Schuster, Patrick</v>
      </c>
      <c r="AH44" s="363"/>
      <c r="AI44" s="363"/>
      <c r="AJ44" s="363"/>
      <c r="AK44" s="363"/>
      <c r="AL44" s="363"/>
      <c r="AM44" s="364">
        <v>2</v>
      </c>
      <c r="AN44" s="365" t="s">
        <v>18</v>
      </c>
      <c r="AO44" s="366">
        <v>3</v>
      </c>
    </row>
    <row r="45" spans="1:41" s="324" customFormat="1" ht="4.5" customHeight="1">
      <c r="A45" s="392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402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</row>
    <row r="46" spans="1:18" s="324" customFormat="1" ht="13.5" customHeight="1" thickBot="1">
      <c r="A46" s="322" t="s">
        <v>93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76" t="s">
        <v>94</v>
      </c>
    </row>
    <row r="47" spans="1:41" s="324" customFormat="1" ht="13.5" customHeight="1">
      <c r="A47" s="325" t="s">
        <v>77</v>
      </c>
      <c r="B47" s="326" t="str">
        <f>+B16</f>
        <v>Starkloff, Henrik</v>
      </c>
      <c r="C47" s="327"/>
      <c r="D47" s="328" t="s">
        <v>21</v>
      </c>
      <c r="E47" s="329"/>
      <c r="F47" s="330" t="str">
        <f>$B$22</f>
        <v>Feyerabend, Oliver</v>
      </c>
      <c r="G47" s="331"/>
      <c r="H47" s="331"/>
      <c r="I47" s="331"/>
      <c r="J47" s="331"/>
      <c r="K47" s="331"/>
      <c r="L47" s="331"/>
      <c r="M47" s="331"/>
      <c r="N47" s="331"/>
      <c r="O47" s="332">
        <v>3</v>
      </c>
      <c r="P47" s="333" t="s">
        <v>18</v>
      </c>
      <c r="Q47" s="403">
        <v>1</v>
      </c>
      <c r="R47" s="325" t="s">
        <v>72</v>
      </c>
      <c r="S47" s="331"/>
      <c r="T47" s="331"/>
      <c r="U47" s="326" t="str">
        <f>+B6</f>
        <v>Klosek, Markus</v>
      </c>
      <c r="V47" s="331"/>
      <c r="W47" s="331"/>
      <c r="X47" s="331"/>
      <c r="Y47" s="331"/>
      <c r="Z47" s="331"/>
      <c r="AA47" s="331"/>
      <c r="AB47" s="331"/>
      <c r="AC47" s="331"/>
      <c r="AD47" s="331"/>
      <c r="AE47" s="328" t="s">
        <v>21</v>
      </c>
      <c r="AF47" s="331"/>
      <c r="AG47" s="330" t="str">
        <f>+B22</f>
        <v>Feyerabend, Oliver</v>
      </c>
      <c r="AH47" s="331"/>
      <c r="AI47" s="331"/>
      <c r="AJ47" s="331"/>
      <c r="AK47" s="331"/>
      <c r="AL47" s="331"/>
      <c r="AM47" s="332">
        <v>3</v>
      </c>
      <c r="AN47" s="333" t="s">
        <v>18</v>
      </c>
      <c r="AO47" s="334">
        <v>1</v>
      </c>
    </row>
    <row r="48" spans="1:41" s="324" customFormat="1" ht="13.5" customHeight="1">
      <c r="A48" s="342" t="s">
        <v>41</v>
      </c>
      <c r="B48" s="343" t="str">
        <f>+B14</f>
        <v>Oechsle, Kai</v>
      </c>
      <c r="C48" s="344"/>
      <c r="D48" s="345" t="s">
        <v>21</v>
      </c>
      <c r="E48" s="344"/>
      <c r="F48" s="346" t="str">
        <f>+B18</f>
        <v>Schuster, Patrick</v>
      </c>
      <c r="G48" s="347"/>
      <c r="H48" s="347"/>
      <c r="I48" s="347"/>
      <c r="J48" s="347"/>
      <c r="K48" s="347"/>
      <c r="L48" s="347"/>
      <c r="M48" s="347"/>
      <c r="N48" s="347"/>
      <c r="O48" s="348">
        <v>0</v>
      </c>
      <c r="P48" s="349" t="s">
        <v>18</v>
      </c>
      <c r="Q48" s="404">
        <v>3</v>
      </c>
      <c r="R48" s="395" t="s">
        <v>45</v>
      </c>
      <c r="S48" s="381"/>
      <c r="T48" s="381"/>
      <c r="U48" s="405" t="str">
        <f>+B4</f>
        <v>Stellwag, Maximilian</v>
      </c>
      <c r="V48" s="381"/>
      <c r="W48" s="381"/>
      <c r="X48" s="381"/>
      <c r="Y48" s="381"/>
      <c r="Z48" s="381"/>
      <c r="AA48" s="381"/>
      <c r="AB48" s="381"/>
      <c r="AC48" s="381"/>
      <c r="AD48" s="381"/>
      <c r="AE48" s="398" t="s">
        <v>21</v>
      </c>
      <c r="AF48" s="381"/>
      <c r="AG48" s="383" t="str">
        <f>+B8</f>
        <v>Ralli, Robin</v>
      </c>
      <c r="AH48" s="381"/>
      <c r="AI48" s="381"/>
      <c r="AJ48" s="381"/>
      <c r="AK48" s="381"/>
      <c r="AL48" s="381"/>
      <c r="AM48" s="399">
        <v>3</v>
      </c>
      <c r="AN48" s="385" t="s">
        <v>18</v>
      </c>
      <c r="AO48" s="400">
        <v>2</v>
      </c>
    </row>
    <row r="49" spans="1:41" s="324" customFormat="1" ht="13.5" customHeight="1">
      <c r="A49" s="342" t="s">
        <v>39</v>
      </c>
      <c r="B49" s="343" t="str">
        <f>+B12</f>
        <v>Oechsle, Tim</v>
      </c>
      <c r="C49" s="344"/>
      <c r="D49" s="345" t="s">
        <v>21</v>
      </c>
      <c r="E49" s="344"/>
      <c r="F49" s="346" t="str">
        <f>+B20</f>
        <v>Schneider, Hannes</v>
      </c>
      <c r="G49" s="347"/>
      <c r="H49" s="347"/>
      <c r="I49" s="347"/>
      <c r="J49" s="347"/>
      <c r="K49" s="347"/>
      <c r="L49" s="347"/>
      <c r="M49" s="347"/>
      <c r="N49" s="347"/>
      <c r="O49" s="348">
        <v>3</v>
      </c>
      <c r="P49" s="349" t="s">
        <v>18</v>
      </c>
      <c r="Q49" s="404">
        <v>0</v>
      </c>
      <c r="R49" s="395" t="s">
        <v>27</v>
      </c>
      <c r="S49" s="381"/>
      <c r="T49" s="381"/>
      <c r="U49" s="405" t="str">
        <f>+B10</f>
        <v>Lamb, Simon</v>
      </c>
      <c r="V49" s="381"/>
      <c r="W49" s="381"/>
      <c r="X49" s="381"/>
      <c r="Y49" s="381"/>
      <c r="Z49" s="381"/>
      <c r="AA49" s="381"/>
      <c r="AB49" s="381"/>
      <c r="AC49" s="381"/>
      <c r="AD49" s="381"/>
      <c r="AE49" s="398" t="s">
        <v>21</v>
      </c>
      <c r="AF49" s="381"/>
      <c r="AG49" s="383" t="str">
        <f>+B20</f>
        <v>Schneider, Hannes</v>
      </c>
      <c r="AH49" s="381"/>
      <c r="AI49" s="381"/>
      <c r="AJ49" s="381"/>
      <c r="AK49" s="381"/>
      <c r="AL49" s="381"/>
      <c r="AM49" s="399">
        <v>3</v>
      </c>
      <c r="AN49" s="385" t="s">
        <v>18</v>
      </c>
      <c r="AO49" s="400">
        <v>0</v>
      </c>
    </row>
    <row r="50" spans="1:41" s="324" customFormat="1" ht="13.5" customHeight="1">
      <c r="A50" s="342" t="s">
        <v>59</v>
      </c>
      <c r="B50" s="343" t="str">
        <f>+B6</f>
        <v>Klosek, Markus</v>
      </c>
      <c r="C50" s="344"/>
      <c r="D50" s="345" t="s">
        <v>21</v>
      </c>
      <c r="E50" s="344"/>
      <c r="F50" s="346" t="str">
        <f>+B8</f>
        <v>Ralli, Robin</v>
      </c>
      <c r="G50" s="347"/>
      <c r="H50" s="347"/>
      <c r="I50" s="347"/>
      <c r="J50" s="347"/>
      <c r="K50" s="347"/>
      <c r="L50" s="347"/>
      <c r="M50" s="347"/>
      <c r="N50" s="347"/>
      <c r="O50" s="348">
        <v>3</v>
      </c>
      <c r="P50" s="349" t="s">
        <v>18</v>
      </c>
      <c r="Q50" s="404">
        <v>1</v>
      </c>
      <c r="R50" s="395" t="s">
        <v>29</v>
      </c>
      <c r="S50" s="381"/>
      <c r="T50" s="381"/>
      <c r="U50" s="405" t="str">
        <f>+B12</f>
        <v>Oechsle, Tim</v>
      </c>
      <c r="V50" s="381"/>
      <c r="W50" s="381"/>
      <c r="X50" s="381"/>
      <c r="Y50" s="381"/>
      <c r="Z50" s="381"/>
      <c r="AA50" s="381"/>
      <c r="AB50" s="381"/>
      <c r="AC50" s="381"/>
      <c r="AD50" s="381"/>
      <c r="AE50" s="398" t="s">
        <v>21</v>
      </c>
      <c r="AF50" s="381"/>
      <c r="AG50" s="383" t="str">
        <f>+B18</f>
        <v>Schuster, Patrick</v>
      </c>
      <c r="AH50" s="381"/>
      <c r="AI50" s="381"/>
      <c r="AJ50" s="381"/>
      <c r="AK50" s="381"/>
      <c r="AL50" s="381"/>
      <c r="AM50" s="399">
        <v>3</v>
      </c>
      <c r="AN50" s="385" t="s">
        <v>18</v>
      </c>
      <c r="AO50" s="400">
        <v>0</v>
      </c>
    </row>
    <row r="51" spans="1:41" s="324" customFormat="1" ht="13.5" customHeight="1" thickBot="1">
      <c r="A51" s="358" t="s">
        <v>57</v>
      </c>
      <c r="B51" s="359" t="str">
        <f>+B4</f>
        <v>Stellwag, Maximilian</v>
      </c>
      <c r="C51" s="360"/>
      <c r="D51" s="361" t="s">
        <v>21</v>
      </c>
      <c r="E51" s="360"/>
      <c r="F51" s="362" t="str">
        <f>+B10</f>
        <v>Lamb, Simon</v>
      </c>
      <c r="G51" s="363"/>
      <c r="H51" s="363"/>
      <c r="I51" s="363"/>
      <c r="J51" s="363"/>
      <c r="K51" s="363"/>
      <c r="L51" s="363"/>
      <c r="M51" s="363"/>
      <c r="N51" s="363"/>
      <c r="O51" s="364">
        <v>3</v>
      </c>
      <c r="P51" s="365" t="s">
        <v>18</v>
      </c>
      <c r="Q51" s="406">
        <v>2</v>
      </c>
      <c r="R51" s="407" t="s">
        <v>31</v>
      </c>
      <c r="S51" s="323"/>
      <c r="T51" s="323"/>
      <c r="U51" s="408" t="str">
        <f>+B14</f>
        <v>Oechsle, Kai</v>
      </c>
      <c r="V51" s="323"/>
      <c r="W51" s="323"/>
      <c r="X51" s="323"/>
      <c r="Y51" s="323"/>
      <c r="Z51" s="323"/>
      <c r="AA51" s="323"/>
      <c r="AB51" s="323"/>
      <c r="AC51" s="323"/>
      <c r="AD51" s="323"/>
      <c r="AE51" s="310" t="s">
        <v>21</v>
      </c>
      <c r="AF51" s="323"/>
      <c r="AG51" s="389" t="str">
        <f>+B16</f>
        <v>Starkloff, Henrik</v>
      </c>
      <c r="AH51" s="323"/>
      <c r="AI51" s="323"/>
      <c r="AJ51" s="323"/>
      <c r="AK51" s="323"/>
      <c r="AL51" s="323"/>
      <c r="AM51" s="409">
        <v>2</v>
      </c>
      <c r="AN51" s="312" t="s">
        <v>18</v>
      </c>
      <c r="AO51" s="410">
        <v>3</v>
      </c>
    </row>
    <row r="52" spans="1:41" s="324" customFormat="1" ht="4.5" customHeight="1">
      <c r="A52" s="39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  <c r="AK52" s="316"/>
      <c r="AL52" s="316"/>
      <c r="AM52" s="316"/>
      <c r="AN52" s="316"/>
      <c r="AO52" s="316"/>
    </row>
    <row r="53" spans="1:41" s="324" customFormat="1" ht="13.5" customHeight="1" thickBot="1">
      <c r="A53" s="322" t="s">
        <v>95</v>
      </c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S53" s="316"/>
      <c r="T53" s="171"/>
      <c r="V53" s="376"/>
      <c r="W53" s="376"/>
      <c r="X53" s="37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6"/>
      <c r="AO53" s="316"/>
    </row>
    <row r="54" spans="1:41" s="324" customFormat="1" ht="13.5" customHeight="1">
      <c r="A54" s="325" t="s">
        <v>63</v>
      </c>
      <c r="B54" s="326" t="str">
        <f>+B14</f>
        <v>Oechsle, Kai</v>
      </c>
      <c r="C54" s="327"/>
      <c r="D54" s="328" t="s">
        <v>21</v>
      </c>
      <c r="E54" s="329"/>
      <c r="F54" s="330" t="str">
        <f>+B22</f>
        <v>Feyerabend, Oliver</v>
      </c>
      <c r="G54" s="331"/>
      <c r="H54" s="331"/>
      <c r="I54" s="331"/>
      <c r="J54" s="331"/>
      <c r="K54" s="331"/>
      <c r="L54" s="331"/>
      <c r="M54" s="331"/>
      <c r="N54" s="331"/>
      <c r="O54" s="332">
        <v>3</v>
      </c>
      <c r="P54" s="333" t="s">
        <v>18</v>
      </c>
      <c r="Q54" s="334">
        <v>1</v>
      </c>
      <c r="S54" s="402"/>
      <c r="T54" s="411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412"/>
      <c r="AG54" s="316"/>
      <c r="AH54" s="316"/>
      <c r="AI54" s="316"/>
      <c r="AJ54" s="316"/>
      <c r="AK54" s="316"/>
      <c r="AL54" s="316"/>
      <c r="AM54" s="316"/>
      <c r="AN54" s="316"/>
      <c r="AO54" s="316"/>
    </row>
    <row r="55" spans="1:41" s="324" customFormat="1" ht="13.5" customHeight="1">
      <c r="A55" s="342" t="s">
        <v>78</v>
      </c>
      <c r="B55" s="343" t="str">
        <f>+B12</f>
        <v>Oechsle, Tim</v>
      </c>
      <c r="C55" s="344"/>
      <c r="D55" s="345" t="s">
        <v>21</v>
      </c>
      <c r="E55" s="344"/>
      <c r="F55" s="346" t="str">
        <f>+B16</f>
        <v>Starkloff, Henrik</v>
      </c>
      <c r="G55" s="347"/>
      <c r="H55" s="347"/>
      <c r="I55" s="347"/>
      <c r="J55" s="347"/>
      <c r="K55" s="347"/>
      <c r="L55" s="347"/>
      <c r="M55" s="347"/>
      <c r="N55" s="347"/>
      <c r="O55" s="348">
        <v>2</v>
      </c>
      <c r="P55" s="349" t="s">
        <v>18</v>
      </c>
      <c r="Q55" s="350">
        <v>3</v>
      </c>
      <c r="S55" s="402"/>
      <c r="T55" s="411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412"/>
      <c r="AG55" s="316"/>
      <c r="AH55" s="316"/>
      <c r="AI55" s="316"/>
      <c r="AJ55" s="316"/>
      <c r="AK55" s="316"/>
      <c r="AL55" s="316"/>
      <c r="AM55" s="316"/>
      <c r="AN55" s="316"/>
      <c r="AO55" s="316"/>
    </row>
    <row r="56" spans="1:41" s="324" customFormat="1" ht="13.5" customHeight="1">
      <c r="A56" s="342" t="s">
        <v>76</v>
      </c>
      <c r="B56" s="343" t="str">
        <f>+B10</f>
        <v>Lamb, Simon</v>
      </c>
      <c r="C56" s="344"/>
      <c r="D56" s="345" t="s">
        <v>21</v>
      </c>
      <c r="E56" s="344"/>
      <c r="F56" s="346" t="str">
        <f>+B18</f>
        <v>Schuster, Patrick</v>
      </c>
      <c r="G56" s="347"/>
      <c r="H56" s="347"/>
      <c r="I56" s="347"/>
      <c r="J56" s="347"/>
      <c r="K56" s="347"/>
      <c r="L56" s="347"/>
      <c r="M56" s="347"/>
      <c r="N56" s="347"/>
      <c r="O56" s="348">
        <v>3</v>
      </c>
      <c r="P56" s="349" t="s">
        <v>18</v>
      </c>
      <c r="Q56" s="350">
        <v>1</v>
      </c>
      <c r="S56" s="402"/>
      <c r="T56" s="411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412"/>
      <c r="AG56" s="316"/>
      <c r="AH56" s="316"/>
      <c r="AI56" s="316"/>
      <c r="AJ56" s="316"/>
      <c r="AK56" s="316"/>
      <c r="AL56" s="316"/>
      <c r="AM56" s="316"/>
      <c r="AN56" s="316"/>
      <c r="AO56" s="316"/>
    </row>
    <row r="57" spans="1:41" s="324" customFormat="1" ht="13.5" customHeight="1">
      <c r="A57" s="342" t="s">
        <v>74</v>
      </c>
      <c r="B57" s="343" t="str">
        <f>+B8</f>
        <v>Ralli, Robin</v>
      </c>
      <c r="C57" s="344"/>
      <c r="D57" s="345" t="s">
        <v>21</v>
      </c>
      <c r="E57" s="344"/>
      <c r="F57" s="346" t="str">
        <f>+B20</f>
        <v>Schneider, Hannes</v>
      </c>
      <c r="G57" s="347"/>
      <c r="H57" s="347"/>
      <c r="I57" s="347"/>
      <c r="J57" s="347"/>
      <c r="K57" s="347"/>
      <c r="L57" s="347"/>
      <c r="M57" s="347"/>
      <c r="N57" s="347"/>
      <c r="O57" s="348">
        <v>3</v>
      </c>
      <c r="P57" s="349" t="s">
        <v>18</v>
      </c>
      <c r="Q57" s="350">
        <v>0</v>
      </c>
      <c r="S57" s="402"/>
      <c r="T57" s="411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412"/>
      <c r="AG57" s="316"/>
      <c r="AH57" s="316"/>
      <c r="AI57" s="316"/>
      <c r="AJ57" s="316"/>
      <c r="AK57" s="316"/>
      <c r="AL57" s="316"/>
      <c r="AM57" s="316"/>
      <c r="AN57" s="316"/>
      <c r="AO57" s="316"/>
    </row>
    <row r="58" spans="1:41" s="324" customFormat="1" ht="13.5" customHeight="1" thickBot="1">
      <c r="A58" s="358" t="s">
        <v>33</v>
      </c>
      <c r="B58" s="359" t="str">
        <f>+B4</f>
        <v>Stellwag, Maximilian</v>
      </c>
      <c r="C58" s="360"/>
      <c r="D58" s="361" t="s">
        <v>21</v>
      </c>
      <c r="E58" s="360"/>
      <c r="F58" s="362" t="str">
        <f>+B6</f>
        <v>Klosek, Markus</v>
      </c>
      <c r="G58" s="363"/>
      <c r="H58" s="363"/>
      <c r="I58" s="363"/>
      <c r="J58" s="363"/>
      <c r="K58" s="363"/>
      <c r="L58" s="363"/>
      <c r="M58" s="363"/>
      <c r="N58" s="363"/>
      <c r="O58" s="364">
        <v>2</v>
      </c>
      <c r="P58" s="365" t="s">
        <v>18</v>
      </c>
      <c r="Q58" s="366">
        <v>3</v>
      </c>
      <c r="S58" s="402"/>
      <c r="T58" s="411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412"/>
      <c r="AG58" s="316"/>
      <c r="AH58" s="316"/>
      <c r="AI58" s="316"/>
      <c r="AJ58" s="316"/>
      <c r="AK58" s="316"/>
      <c r="AL58" s="316"/>
      <c r="AM58" s="316"/>
      <c r="AN58" s="316"/>
      <c r="AO58" s="316"/>
    </row>
    <row r="62" spans="2:3" ht="18.75">
      <c r="B62" s="413" t="s">
        <v>87</v>
      </c>
      <c r="C62" s="414" t="str">
        <f>$C$1</f>
        <v>Quali-RLT zum SP I</v>
      </c>
    </row>
    <row r="64" ht="13.5" thickBot="1"/>
    <row r="65" spans="2:41" ht="16.5" thickBot="1">
      <c r="B65" s="415" t="str">
        <f>$B$3</f>
        <v>Name</v>
      </c>
      <c r="C65" s="416"/>
      <c r="D65" s="417"/>
      <c r="E65" s="417"/>
      <c r="F65" s="417"/>
      <c r="G65" s="417"/>
      <c r="H65" s="418" t="s">
        <v>98</v>
      </c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9"/>
      <c r="AA65" s="420" t="s">
        <v>153</v>
      </c>
      <c r="AB65" s="417"/>
      <c r="AC65" s="417"/>
      <c r="AD65" s="417"/>
      <c r="AE65" s="417"/>
      <c r="AF65" s="419"/>
      <c r="AG65" s="1048" t="str">
        <f>$AG$3</f>
        <v>Punkte</v>
      </c>
      <c r="AH65" s="1049"/>
      <c r="AI65" s="1050"/>
      <c r="AJ65" s="1051" t="str">
        <f>$AJ$3</f>
        <v>Sätze</v>
      </c>
      <c r="AK65" s="1049"/>
      <c r="AL65" s="1050"/>
      <c r="AM65" s="421" t="str">
        <f>$AM$3</f>
        <v>Platz</v>
      </c>
      <c r="AN65" s="267"/>
      <c r="AO65" s="422"/>
    </row>
    <row r="66" spans="2:41" ht="16.5" thickBot="1">
      <c r="B66" s="423" t="str">
        <f>$B$6</f>
        <v>Klosek, Markus</v>
      </c>
      <c r="C66" s="424" t="str">
        <f>$B$7</f>
        <v>TSG Heilbronn</v>
      </c>
      <c r="D66" s="425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7"/>
      <c r="AA66" s="428">
        <f aca="true" t="shared" si="0" ref="AA66:AA75">SUM(AJ66-AL66)</f>
        <v>14</v>
      </c>
      <c r="AB66" s="429"/>
      <c r="AC66" s="429"/>
      <c r="AD66" s="429"/>
      <c r="AE66" s="430"/>
      <c r="AF66" s="431"/>
      <c r="AG66" s="281">
        <f>$AG$6</f>
        <v>8</v>
      </c>
      <c r="AH66" s="432" t="s">
        <v>18</v>
      </c>
      <c r="AI66" s="282">
        <f>$AI$6</f>
        <v>1</v>
      </c>
      <c r="AJ66" s="433">
        <f>$AJ$6</f>
        <v>25</v>
      </c>
      <c r="AK66" s="432" t="s">
        <v>18</v>
      </c>
      <c r="AL66" s="282">
        <f>$AL$6</f>
        <v>11</v>
      </c>
      <c r="AM66" s="1026">
        <v>1</v>
      </c>
      <c r="AN66" s="1022"/>
      <c r="AO66" s="1047"/>
    </row>
    <row r="67" spans="2:41" ht="16.5" thickBot="1">
      <c r="B67" s="435" t="str">
        <f>$B$4</f>
        <v>Stellwag, Maximilian</v>
      </c>
      <c r="C67" s="424" t="str">
        <f>$B$5</f>
        <v>TGV E. Beilstein</v>
      </c>
      <c r="D67" s="425"/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7"/>
      <c r="AA67" s="428">
        <f t="shared" si="0"/>
        <v>8</v>
      </c>
      <c r="AB67" s="429"/>
      <c r="AC67" s="429"/>
      <c r="AD67" s="429"/>
      <c r="AE67" s="430"/>
      <c r="AF67" s="431"/>
      <c r="AG67" s="281">
        <f>$AG$4</f>
        <v>7</v>
      </c>
      <c r="AH67" s="432" t="s">
        <v>18</v>
      </c>
      <c r="AI67" s="434">
        <f>$AI$4</f>
        <v>2</v>
      </c>
      <c r="AJ67" s="433">
        <f>$AJ$4</f>
        <v>24</v>
      </c>
      <c r="AK67" s="432" t="s">
        <v>18</v>
      </c>
      <c r="AL67" s="434">
        <f>$AL$4</f>
        <v>16</v>
      </c>
      <c r="AM67" s="1026">
        <v>2</v>
      </c>
      <c r="AN67" s="1022"/>
      <c r="AO67" s="1047"/>
    </row>
    <row r="68" spans="2:41" ht="16.5" thickBot="1">
      <c r="B68" s="423" t="str">
        <f>$B$10</f>
        <v>Lamb, Simon</v>
      </c>
      <c r="C68" s="424" t="str">
        <f>$B$11</f>
        <v>TGV E. Beilstein</v>
      </c>
      <c r="D68" s="425"/>
      <c r="E68" s="426"/>
      <c r="F68" s="426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7"/>
      <c r="AA68" s="428">
        <f t="shared" si="0"/>
        <v>5</v>
      </c>
      <c r="AB68" s="429"/>
      <c r="AC68" s="429"/>
      <c r="AD68" s="429"/>
      <c r="AE68" s="430"/>
      <c r="AF68" s="431"/>
      <c r="AG68" s="281">
        <f>$AG$10</f>
        <v>6</v>
      </c>
      <c r="AH68" s="432" t="s">
        <v>18</v>
      </c>
      <c r="AI68" s="434">
        <f>$AI$10</f>
        <v>3</v>
      </c>
      <c r="AJ68" s="433">
        <f>$AJ$10</f>
        <v>21</v>
      </c>
      <c r="AK68" s="432" t="s">
        <v>18</v>
      </c>
      <c r="AL68" s="434">
        <f>$AL$10</f>
        <v>16</v>
      </c>
      <c r="AM68" s="1026">
        <v>3</v>
      </c>
      <c r="AN68" s="1022"/>
      <c r="AO68" s="1047"/>
    </row>
    <row r="69" spans="2:41" ht="16.5" thickBot="1">
      <c r="B69" s="423" t="str">
        <f>$B$16</f>
        <v>Starkloff, Henrik</v>
      </c>
      <c r="C69" s="424" t="str">
        <f>$B$17</f>
        <v>TSV Meimsheim</v>
      </c>
      <c r="D69" s="425"/>
      <c r="E69" s="426"/>
      <c r="F69" s="426"/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7"/>
      <c r="AA69" s="428">
        <f t="shared" si="0"/>
        <v>3</v>
      </c>
      <c r="AB69" s="429"/>
      <c r="AC69" s="429"/>
      <c r="AD69" s="429"/>
      <c r="AE69" s="430"/>
      <c r="AF69" s="431"/>
      <c r="AG69" s="281">
        <f>$AG$16</f>
        <v>5</v>
      </c>
      <c r="AH69" s="432" t="s">
        <v>18</v>
      </c>
      <c r="AI69" s="434">
        <f>$AI$16</f>
        <v>4</v>
      </c>
      <c r="AJ69" s="433">
        <f>$AJ$16</f>
        <v>23</v>
      </c>
      <c r="AK69" s="432" t="s">
        <v>18</v>
      </c>
      <c r="AL69" s="434">
        <f>$AL$16</f>
        <v>20</v>
      </c>
      <c r="AM69" s="1026">
        <v>5</v>
      </c>
      <c r="AN69" s="1022"/>
      <c r="AO69" s="1047"/>
    </row>
    <row r="70" spans="2:41" ht="16.5" thickBot="1">
      <c r="B70" s="423" t="str">
        <f>$B$12</f>
        <v>Oechsle, Tim</v>
      </c>
      <c r="C70" s="424" t="str">
        <f>$B$13</f>
        <v>TGV E. Beilstein</v>
      </c>
      <c r="D70" s="425"/>
      <c r="E70" s="426"/>
      <c r="F70" s="426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7"/>
      <c r="AA70" s="428">
        <f t="shared" si="0"/>
        <v>7</v>
      </c>
      <c r="AB70" s="429"/>
      <c r="AC70" s="429"/>
      <c r="AD70" s="429"/>
      <c r="AE70" s="430"/>
      <c r="AF70" s="431"/>
      <c r="AG70" s="281">
        <f>$AG$12</f>
        <v>5</v>
      </c>
      <c r="AH70" s="432" t="s">
        <v>18</v>
      </c>
      <c r="AI70" s="434">
        <f>$AI$12</f>
        <v>4</v>
      </c>
      <c r="AJ70" s="433">
        <f>$AJ$12</f>
        <v>21</v>
      </c>
      <c r="AK70" s="432" t="s">
        <v>18</v>
      </c>
      <c r="AL70" s="434">
        <f>$AL$12</f>
        <v>14</v>
      </c>
      <c r="AM70" s="1026">
        <v>4</v>
      </c>
      <c r="AN70" s="1022"/>
      <c r="AO70" s="1047"/>
    </row>
    <row r="71" spans="2:41" ht="16.5" thickBot="1">
      <c r="B71" s="423" t="str">
        <f>$B$14</f>
        <v>Oechsle, Kai</v>
      </c>
      <c r="C71" s="424" t="str">
        <f>$B$15</f>
        <v>TGV E. Beilstein</v>
      </c>
      <c r="D71" s="425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7"/>
      <c r="AA71" s="428">
        <f t="shared" si="0"/>
        <v>3</v>
      </c>
      <c r="AB71" s="429"/>
      <c r="AC71" s="429"/>
      <c r="AD71" s="429"/>
      <c r="AE71" s="430"/>
      <c r="AF71" s="431"/>
      <c r="AG71" s="281">
        <f>$AG$14</f>
        <v>5</v>
      </c>
      <c r="AH71" s="432" t="s">
        <v>18</v>
      </c>
      <c r="AI71" s="434">
        <f>$AI$14</f>
        <v>4</v>
      </c>
      <c r="AJ71" s="433">
        <f>$AJ$14</f>
        <v>21</v>
      </c>
      <c r="AK71" s="432" t="s">
        <v>18</v>
      </c>
      <c r="AL71" s="434">
        <f>$AL$14</f>
        <v>18</v>
      </c>
      <c r="AM71" s="1026">
        <v>6</v>
      </c>
      <c r="AN71" s="1022"/>
      <c r="AO71" s="1047"/>
    </row>
    <row r="72" spans="2:41" ht="16.5" thickBot="1">
      <c r="B72" s="423" t="str">
        <f>$B$18</f>
        <v>Schuster, Patrick</v>
      </c>
      <c r="C72" s="424" t="str">
        <f>$B$19</f>
        <v>TSB Horkheim</v>
      </c>
      <c r="D72" s="425"/>
      <c r="E72" s="426"/>
      <c r="F72" s="426"/>
      <c r="G72" s="426"/>
      <c r="H72" s="426"/>
      <c r="I72" s="426"/>
      <c r="J72" s="426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7"/>
      <c r="AA72" s="428">
        <f t="shared" si="0"/>
        <v>-5</v>
      </c>
      <c r="AB72" s="429"/>
      <c r="AC72" s="429"/>
      <c r="AD72" s="429"/>
      <c r="AE72" s="430"/>
      <c r="AF72" s="431"/>
      <c r="AG72" s="281">
        <f>$AG$18</f>
        <v>3</v>
      </c>
      <c r="AH72" s="432" t="s">
        <v>18</v>
      </c>
      <c r="AI72" s="434">
        <f>$AI$18</f>
        <v>6</v>
      </c>
      <c r="AJ72" s="433">
        <f>$AJ$18</f>
        <v>15</v>
      </c>
      <c r="AK72" s="432" t="s">
        <v>18</v>
      </c>
      <c r="AL72" s="434">
        <f>$AL$18</f>
        <v>20</v>
      </c>
      <c r="AM72" s="1026">
        <v>7</v>
      </c>
      <c r="AN72" s="1022"/>
      <c r="AO72" s="1047"/>
    </row>
    <row r="73" spans="2:41" ht="16.5" thickBot="1">
      <c r="B73" s="423" t="str">
        <f>$B$20</f>
        <v>Schneider, Hannes</v>
      </c>
      <c r="C73" s="424" t="str">
        <f>$B$21</f>
        <v>TSG Heilbronn</v>
      </c>
      <c r="D73" s="425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7"/>
      <c r="AA73" s="428">
        <f t="shared" si="0"/>
        <v>-14</v>
      </c>
      <c r="AB73" s="429"/>
      <c r="AC73" s="429"/>
      <c r="AD73" s="429"/>
      <c r="AE73" s="430"/>
      <c r="AF73" s="431"/>
      <c r="AG73" s="281">
        <f>$AG$20</f>
        <v>3</v>
      </c>
      <c r="AH73" s="432" t="s">
        <v>18</v>
      </c>
      <c r="AI73" s="434">
        <f>$AI$20</f>
        <v>6</v>
      </c>
      <c r="AJ73" s="433">
        <f>$AJ$20</f>
        <v>9</v>
      </c>
      <c r="AK73" s="432" t="s">
        <v>18</v>
      </c>
      <c r="AL73" s="434">
        <f>$AL$20</f>
        <v>23</v>
      </c>
      <c r="AM73" s="1026">
        <v>8</v>
      </c>
      <c r="AN73" s="1022"/>
      <c r="AO73" s="1047"/>
    </row>
    <row r="74" spans="2:41" ht="16.5" thickBot="1">
      <c r="B74" s="423" t="str">
        <f>$B$8</f>
        <v>Ralli, Robin</v>
      </c>
      <c r="C74" s="424" t="str">
        <f>$B$9</f>
        <v>TGV E. Beilstein</v>
      </c>
      <c r="D74" s="425"/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7"/>
      <c r="AA74" s="428">
        <f t="shared" si="0"/>
        <v>-6</v>
      </c>
      <c r="AB74" s="429"/>
      <c r="AC74" s="429"/>
      <c r="AD74" s="429"/>
      <c r="AE74" s="430"/>
      <c r="AF74" s="431"/>
      <c r="AG74" s="281">
        <f>$AG$8</f>
        <v>2</v>
      </c>
      <c r="AH74" s="432" t="s">
        <v>18</v>
      </c>
      <c r="AI74" s="434">
        <f>$AI$8</f>
        <v>7</v>
      </c>
      <c r="AJ74" s="433">
        <f>$AJ$8</f>
        <v>17</v>
      </c>
      <c r="AK74" s="432" t="s">
        <v>18</v>
      </c>
      <c r="AL74" s="434">
        <f>$AL$8</f>
        <v>23</v>
      </c>
      <c r="AM74" s="1026">
        <v>9</v>
      </c>
      <c r="AN74" s="1022"/>
      <c r="AO74" s="1047"/>
    </row>
    <row r="75" spans="2:41" ht="16.5" thickBot="1">
      <c r="B75" s="436" t="str">
        <f>$B$22</f>
        <v>Feyerabend, Oliver</v>
      </c>
      <c r="C75" s="424" t="str">
        <f>$B$23</f>
        <v>TGV E. Beilstein</v>
      </c>
      <c r="D75" s="425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7"/>
      <c r="AA75" s="428">
        <f t="shared" si="0"/>
        <v>-15</v>
      </c>
      <c r="AB75" s="429"/>
      <c r="AC75" s="429"/>
      <c r="AD75" s="429"/>
      <c r="AE75" s="430"/>
      <c r="AF75" s="431"/>
      <c r="AG75" s="437">
        <f>$AG$22</f>
        <v>1</v>
      </c>
      <c r="AH75" s="438" t="s">
        <v>18</v>
      </c>
      <c r="AI75" s="439">
        <f>$AI$22</f>
        <v>8</v>
      </c>
      <c r="AJ75" s="440">
        <f>$AJ$22</f>
        <v>10</v>
      </c>
      <c r="AK75" s="438" t="s">
        <v>18</v>
      </c>
      <c r="AL75" s="439">
        <f>$AL$22</f>
        <v>25</v>
      </c>
      <c r="AM75" s="1026">
        <v>10</v>
      </c>
      <c r="AN75" s="1022"/>
      <c r="AO75" s="1047"/>
    </row>
    <row r="76" spans="33:38" ht="16.5" thickBot="1">
      <c r="AG76" s="441">
        <f>SUM(AG66:AG75)</f>
        <v>45</v>
      </c>
      <c r="AH76" s="442" t="s">
        <v>18</v>
      </c>
      <c r="AI76" s="442">
        <f>SUM(AI66:AI75)</f>
        <v>45</v>
      </c>
      <c r="AJ76" s="442">
        <f>SUM(AJ66:AJ75)</f>
        <v>186</v>
      </c>
      <c r="AK76" s="442" t="s">
        <v>18</v>
      </c>
      <c r="AL76" s="443">
        <f>SUM(AL66:AL75)</f>
        <v>186</v>
      </c>
    </row>
  </sheetData>
  <sheetProtection password="C65E"/>
  <mergeCells count="25">
    <mergeCell ref="AM22:AO22"/>
    <mergeCell ref="AM14:AO14"/>
    <mergeCell ref="AM16:AO16"/>
    <mergeCell ref="AM18:AO18"/>
    <mergeCell ref="AM20:AO20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66:AO66"/>
    <mergeCell ref="AM67:AO67"/>
    <mergeCell ref="AM68:AO68"/>
    <mergeCell ref="AM69:AO69"/>
    <mergeCell ref="AM74:AO74"/>
    <mergeCell ref="AM75:AO75"/>
    <mergeCell ref="AM70:AO70"/>
    <mergeCell ref="AM71:AO71"/>
    <mergeCell ref="AM72:AO72"/>
    <mergeCell ref="AM73:AO73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29">
      <selection activeCell="P61" sqref="P61"/>
    </sheetView>
  </sheetViews>
  <sheetFormatPr defaultColWidth="11.421875" defaultRowHeight="12.75"/>
  <cols>
    <col min="1" max="1" width="4.7109375" style="170" customWidth="1"/>
    <col min="2" max="2" width="19.421875" style="170" customWidth="1"/>
    <col min="3" max="3" width="1.7109375" style="170" customWidth="1"/>
    <col min="4" max="4" width="0.85546875" style="170" customWidth="1"/>
    <col min="5" max="6" width="1.7109375" style="170" customWidth="1"/>
    <col min="7" max="7" width="0.85546875" style="170" customWidth="1"/>
    <col min="8" max="9" width="1.7109375" style="170" customWidth="1"/>
    <col min="10" max="10" width="0.85546875" style="170" customWidth="1"/>
    <col min="11" max="12" width="1.7109375" style="170" customWidth="1"/>
    <col min="13" max="13" width="0.85546875" style="170" customWidth="1"/>
    <col min="14" max="15" width="1.7109375" style="170" customWidth="1"/>
    <col min="16" max="16" width="0.85546875" style="170" customWidth="1"/>
    <col min="17" max="18" width="1.7109375" style="170" customWidth="1"/>
    <col min="19" max="19" width="0.85546875" style="170" customWidth="1"/>
    <col min="20" max="21" width="1.7109375" style="170" customWidth="1"/>
    <col min="22" max="22" width="0.85546875" style="170" customWidth="1"/>
    <col min="23" max="24" width="1.7109375" style="170" customWidth="1"/>
    <col min="25" max="25" width="0.85546875" style="170" customWidth="1"/>
    <col min="26" max="27" width="1.7109375" style="170" customWidth="1"/>
    <col min="28" max="28" width="0.85546875" style="170" customWidth="1"/>
    <col min="29" max="30" width="1.7109375" style="170" customWidth="1"/>
    <col min="31" max="31" width="0.85546875" style="170" customWidth="1"/>
    <col min="32" max="32" width="1.7109375" style="170" customWidth="1"/>
    <col min="33" max="33" width="3.57421875" style="170" customWidth="1"/>
    <col min="34" max="34" width="0.85546875" style="170" customWidth="1"/>
    <col min="35" max="35" width="3.28125" style="170" customWidth="1"/>
    <col min="36" max="36" width="6.00390625" style="170" customWidth="1"/>
    <col min="37" max="37" width="0.85546875" style="170" customWidth="1"/>
    <col min="38" max="38" width="5.00390625" style="170" customWidth="1"/>
    <col min="39" max="39" width="1.7109375" style="170" customWidth="1"/>
    <col min="40" max="40" width="0.85546875" style="170" customWidth="1"/>
    <col min="41" max="41" width="2.57421875" style="170" customWidth="1"/>
    <col min="42" max="16384" width="11.421875" style="170" customWidth="1"/>
  </cols>
  <sheetData>
    <row r="1" spans="1:41" ht="15.75" customHeight="1">
      <c r="A1" s="262" t="s">
        <v>0</v>
      </c>
      <c r="B1" s="263"/>
      <c r="C1" s="261" t="s">
        <v>100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1" t="s">
        <v>154</v>
      </c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</row>
    <row r="2" spans="1:41" ht="8.25" customHeight="1" thickBot="1">
      <c r="A2" s="262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</row>
    <row r="3" spans="1:41" ht="16.5" thickBot="1">
      <c r="A3" s="264" t="s">
        <v>1</v>
      </c>
      <c r="B3" s="265" t="s">
        <v>2</v>
      </c>
      <c r="C3" s="266"/>
      <c r="D3" s="267" t="s">
        <v>3</v>
      </c>
      <c r="E3" s="268"/>
      <c r="F3" s="266"/>
      <c r="G3" s="267" t="s">
        <v>4</v>
      </c>
      <c r="H3" s="268"/>
      <c r="I3" s="266"/>
      <c r="J3" s="267" t="s">
        <v>5</v>
      </c>
      <c r="K3" s="268"/>
      <c r="L3" s="266"/>
      <c r="M3" s="267" t="s">
        <v>6</v>
      </c>
      <c r="N3" s="268"/>
      <c r="O3" s="266"/>
      <c r="P3" s="267" t="s">
        <v>7</v>
      </c>
      <c r="Q3" s="268"/>
      <c r="R3" s="266"/>
      <c r="S3" s="267" t="s">
        <v>8</v>
      </c>
      <c r="T3" s="268"/>
      <c r="U3" s="266"/>
      <c r="V3" s="267" t="s">
        <v>9</v>
      </c>
      <c r="W3" s="268"/>
      <c r="X3" s="266"/>
      <c r="Y3" s="267" t="s">
        <v>10</v>
      </c>
      <c r="Z3" s="268"/>
      <c r="AA3" s="266"/>
      <c r="AB3" s="267" t="s">
        <v>11</v>
      </c>
      <c r="AC3" s="268"/>
      <c r="AD3" s="266"/>
      <c r="AE3" s="267" t="s">
        <v>12</v>
      </c>
      <c r="AF3" s="269"/>
      <c r="AG3" s="1048" t="s">
        <v>15</v>
      </c>
      <c r="AH3" s="1049"/>
      <c r="AI3" s="1050"/>
      <c r="AJ3" s="1051" t="s">
        <v>16</v>
      </c>
      <c r="AK3" s="1049"/>
      <c r="AL3" s="1049"/>
      <c r="AM3" s="1052" t="s">
        <v>17</v>
      </c>
      <c r="AN3" s="1053"/>
      <c r="AO3" s="1054"/>
    </row>
    <row r="4" spans="1:41" ht="13.5" customHeight="1">
      <c r="A4" s="270">
        <v>1</v>
      </c>
      <c r="B4" s="271" t="s">
        <v>155</v>
      </c>
      <c r="C4" s="272"/>
      <c r="D4" s="273"/>
      <c r="E4" s="274"/>
      <c r="F4" s="275">
        <f>$O$58</f>
        <v>3</v>
      </c>
      <c r="G4" s="276" t="s">
        <v>18</v>
      </c>
      <c r="H4" s="277">
        <f>$Q$58</f>
        <v>0</v>
      </c>
      <c r="I4" s="275">
        <f>$AM$48</f>
        <v>3</v>
      </c>
      <c r="J4" s="276" t="s">
        <v>18</v>
      </c>
      <c r="K4" s="277">
        <f>$AO$48</f>
        <v>0</v>
      </c>
      <c r="L4" s="275">
        <f>$O$51</f>
        <v>3</v>
      </c>
      <c r="M4" s="276" t="s">
        <v>18</v>
      </c>
      <c r="N4" s="277">
        <f>$Q$51</f>
        <v>1</v>
      </c>
      <c r="O4" s="275">
        <f>$AM$42</f>
        <v>3</v>
      </c>
      <c r="P4" s="276" t="s">
        <v>18</v>
      </c>
      <c r="Q4" s="277">
        <f>$AO$42</f>
        <v>2</v>
      </c>
      <c r="R4" s="275">
        <f>$O$42</f>
        <v>3</v>
      </c>
      <c r="S4" s="276" t="s">
        <v>18</v>
      </c>
      <c r="T4" s="277">
        <f>$Q$42</f>
        <v>0</v>
      </c>
      <c r="U4" s="275">
        <f>$AM$36</f>
        <v>3</v>
      </c>
      <c r="V4" s="276" t="s">
        <v>18</v>
      </c>
      <c r="W4" s="277">
        <f>$AO$36</f>
        <v>0</v>
      </c>
      <c r="X4" s="275">
        <f>$O$34</f>
        <v>2</v>
      </c>
      <c r="Y4" s="276" t="s">
        <v>18</v>
      </c>
      <c r="Z4" s="277">
        <f>$Q$34</f>
        <v>3</v>
      </c>
      <c r="AA4" s="275">
        <f>$AM$30</f>
        <v>0</v>
      </c>
      <c r="AB4" s="276" t="s">
        <v>18</v>
      </c>
      <c r="AC4" s="277">
        <f>$AO$30</f>
        <v>0</v>
      </c>
      <c r="AD4" s="275">
        <f>$O$26</f>
        <v>2</v>
      </c>
      <c r="AE4" s="276" t="s">
        <v>18</v>
      </c>
      <c r="AF4" s="278">
        <f>$Q$26</f>
        <v>3</v>
      </c>
      <c r="AG4" s="279">
        <f>SUM(AD5,AA5,X5,U5,R5,O5,L5,I5,F5)</f>
        <v>6</v>
      </c>
      <c r="AH4" s="276" t="s">
        <v>18</v>
      </c>
      <c r="AI4" s="279">
        <f>SUM(AF5,AC5,Z5,W5,T5,Q5,N5,K5,H5)</f>
        <v>2</v>
      </c>
      <c r="AJ4" s="280">
        <f>SUM(AD4,AA4,X4,U4,R4,O4,L4,I4,F4)</f>
        <v>22</v>
      </c>
      <c r="AK4" s="276" t="s">
        <v>18</v>
      </c>
      <c r="AL4" s="279">
        <f>SUM(AF4,AC4,Z4,W4,T4,Q4,N4,K4,H4)</f>
        <v>9</v>
      </c>
      <c r="AM4" s="1055"/>
      <c r="AN4" s="1056"/>
      <c r="AO4" s="1057"/>
    </row>
    <row r="5" spans="1:41" ht="13.5" customHeight="1" thickBot="1">
      <c r="A5" s="283"/>
      <c r="B5" s="284" t="s">
        <v>115</v>
      </c>
      <c r="C5" s="285"/>
      <c r="D5" s="286"/>
      <c r="E5" s="287"/>
      <c r="F5" s="288">
        <f>IF(F4=3,1,0)</f>
        <v>1</v>
      </c>
      <c r="G5" s="289" t="s">
        <v>18</v>
      </c>
      <c r="H5" s="290">
        <f>IF(H4=3,1,0)</f>
        <v>0</v>
      </c>
      <c r="I5" s="288">
        <f>IF(I4=3,1,0)</f>
        <v>1</v>
      </c>
      <c r="J5" s="289" t="s">
        <v>18</v>
      </c>
      <c r="K5" s="291">
        <f>IF(K4=3,1,0)</f>
        <v>0</v>
      </c>
      <c r="L5" s="288">
        <f>IF(L4=3,1,0)</f>
        <v>1</v>
      </c>
      <c r="M5" s="289" t="s">
        <v>18</v>
      </c>
      <c r="N5" s="291">
        <f>IF(N4=3,1,0)</f>
        <v>0</v>
      </c>
      <c r="O5" s="288">
        <f>IF(O4=3,1,0)</f>
        <v>1</v>
      </c>
      <c r="P5" s="289" t="s">
        <v>18</v>
      </c>
      <c r="Q5" s="291">
        <f>IF(Q4=3,1,0)</f>
        <v>0</v>
      </c>
      <c r="R5" s="288">
        <f>IF(R4=3,1,0)</f>
        <v>1</v>
      </c>
      <c r="S5" s="289" t="s">
        <v>18</v>
      </c>
      <c r="T5" s="291">
        <f>IF(T4=3,1,0)</f>
        <v>0</v>
      </c>
      <c r="U5" s="288">
        <f>IF(U4=3,1,0)</f>
        <v>1</v>
      </c>
      <c r="V5" s="289" t="s">
        <v>18</v>
      </c>
      <c r="W5" s="291">
        <f>IF(W4=3,1,0)</f>
        <v>0</v>
      </c>
      <c r="X5" s="288">
        <f>IF(X4=3,1,0)</f>
        <v>0</v>
      </c>
      <c r="Y5" s="289" t="s">
        <v>18</v>
      </c>
      <c r="Z5" s="291">
        <f>IF(Z4=3,1,0)</f>
        <v>1</v>
      </c>
      <c r="AA5" s="288">
        <f>IF(AA4=3,1,0)</f>
        <v>0</v>
      </c>
      <c r="AB5" s="289" t="s">
        <v>18</v>
      </c>
      <c r="AC5" s="291">
        <f>IF(AC4=3,1,0)</f>
        <v>0</v>
      </c>
      <c r="AD5" s="288">
        <f>IF(AD4=3,1,0)</f>
        <v>0</v>
      </c>
      <c r="AE5" s="289" t="s">
        <v>18</v>
      </c>
      <c r="AF5" s="292">
        <f>IF(AF4=3,1,0)</f>
        <v>1</v>
      </c>
      <c r="AG5" s="293"/>
      <c r="AH5" s="294"/>
      <c r="AI5" s="294"/>
      <c r="AJ5" s="295"/>
      <c r="AK5" s="294"/>
      <c r="AL5" s="293"/>
      <c r="AM5" s="296"/>
      <c r="AN5" s="297"/>
      <c r="AO5" s="298"/>
    </row>
    <row r="6" spans="1:41" ht="13.5" customHeight="1">
      <c r="A6" s="270">
        <v>2</v>
      </c>
      <c r="B6" s="299" t="s">
        <v>164</v>
      </c>
      <c r="C6" s="275">
        <f>$Q$58</f>
        <v>0</v>
      </c>
      <c r="D6" s="276" t="s">
        <v>18</v>
      </c>
      <c r="E6" s="277">
        <f>$O$58</f>
        <v>3</v>
      </c>
      <c r="F6" s="272"/>
      <c r="G6" s="300"/>
      <c r="H6" s="274"/>
      <c r="I6" s="301">
        <f>$O$50</f>
        <v>0</v>
      </c>
      <c r="J6" s="276" t="s">
        <v>18</v>
      </c>
      <c r="K6" s="277">
        <f>$Q$50</f>
        <v>3</v>
      </c>
      <c r="L6" s="275">
        <f>$AM$41</f>
        <v>3</v>
      </c>
      <c r="M6" s="276" t="s">
        <v>18</v>
      </c>
      <c r="N6" s="277">
        <f>$AO$41</f>
        <v>0</v>
      </c>
      <c r="O6" s="275">
        <f>$O$43</f>
        <v>3</v>
      </c>
      <c r="P6" s="276" t="s">
        <v>18</v>
      </c>
      <c r="Q6" s="277">
        <f>$Q$43</f>
        <v>0</v>
      </c>
      <c r="R6" s="275">
        <f>$AM$35</f>
        <v>3</v>
      </c>
      <c r="S6" s="276" t="s">
        <v>18</v>
      </c>
      <c r="T6" s="277">
        <f>$AO$35</f>
        <v>2</v>
      </c>
      <c r="U6" s="275">
        <f>$O$35</f>
        <v>3</v>
      </c>
      <c r="V6" s="276" t="s">
        <v>18</v>
      </c>
      <c r="W6" s="277">
        <f>$Q$35</f>
        <v>0</v>
      </c>
      <c r="X6" s="275">
        <f>$AM$29</f>
        <v>1</v>
      </c>
      <c r="Y6" s="276" t="s">
        <v>18</v>
      </c>
      <c r="Z6" s="277">
        <f>$AO$29</f>
        <v>3</v>
      </c>
      <c r="AA6" s="275">
        <f>$O$27</f>
        <v>0</v>
      </c>
      <c r="AB6" s="276" t="s">
        <v>18</v>
      </c>
      <c r="AC6" s="277">
        <f>$Q$27</f>
        <v>0</v>
      </c>
      <c r="AD6" s="275">
        <f>$AM$47</f>
        <v>1</v>
      </c>
      <c r="AE6" s="276" t="s">
        <v>18</v>
      </c>
      <c r="AF6" s="278">
        <f>$AO$47</f>
        <v>3</v>
      </c>
      <c r="AG6" s="302">
        <f>SUM(AD7,AA7,X7,U7,R7,O7,L7,I7,C7)</f>
        <v>4</v>
      </c>
      <c r="AH6" s="276" t="s">
        <v>18</v>
      </c>
      <c r="AI6" s="303">
        <f>SUM(AF7,AC7,Z7,W7,T7,Q7,N7,K7,E7)</f>
        <v>4</v>
      </c>
      <c r="AJ6" s="280">
        <f>SUM(AD6,AA6,X6,U6,R6,O6,L6,I6,C6)</f>
        <v>14</v>
      </c>
      <c r="AK6" s="276" t="s">
        <v>18</v>
      </c>
      <c r="AL6" s="279">
        <f>SUM(AF6,AC6,Z6,W6,T6,Q6,N6,K6,E6)</f>
        <v>14</v>
      </c>
      <c r="AM6" s="1055"/>
      <c r="AN6" s="1056"/>
      <c r="AO6" s="1057"/>
    </row>
    <row r="7" spans="1:41" ht="13.5" customHeight="1" thickBot="1">
      <c r="A7" s="283"/>
      <c r="B7" s="304" t="s">
        <v>165</v>
      </c>
      <c r="C7" s="288">
        <f>IF(C6=3,1,0)</f>
        <v>0</v>
      </c>
      <c r="D7" s="291"/>
      <c r="E7" s="291">
        <f>IF(E6=3,1,0)</f>
        <v>1</v>
      </c>
      <c r="F7" s="285"/>
      <c r="G7" s="305"/>
      <c r="H7" s="287"/>
      <c r="I7" s="306">
        <f>IF(I6=3,1,0)</f>
        <v>0</v>
      </c>
      <c r="J7" s="291"/>
      <c r="K7" s="291">
        <f>IF(K6=3,1,0)</f>
        <v>1</v>
      </c>
      <c r="L7" s="288">
        <f>IF(L6=3,1,0)</f>
        <v>1</v>
      </c>
      <c r="M7" s="291"/>
      <c r="N7" s="291">
        <f>IF(N6=3,1,0)</f>
        <v>0</v>
      </c>
      <c r="O7" s="288">
        <f>IF(O6=3,1,0)</f>
        <v>1</v>
      </c>
      <c r="P7" s="291"/>
      <c r="Q7" s="291">
        <f>IF(Q6=3,1,0)</f>
        <v>0</v>
      </c>
      <c r="R7" s="288">
        <f>IF(R6=3,1,0)</f>
        <v>1</v>
      </c>
      <c r="S7" s="291"/>
      <c r="T7" s="291">
        <f>IF(T6=3,1,0)</f>
        <v>0</v>
      </c>
      <c r="U7" s="288">
        <f>IF(U6=3,1,0)</f>
        <v>1</v>
      </c>
      <c r="V7" s="291"/>
      <c r="W7" s="291">
        <f>IF(W6=3,1,0)</f>
        <v>0</v>
      </c>
      <c r="X7" s="288">
        <f>IF(X6=3,1,0)</f>
        <v>0</v>
      </c>
      <c r="Y7" s="291"/>
      <c r="Z7" s="291">
        <f>IF(Z6=3,1,0)</f>
        <v>1</v>
      </c>
      <c r="AA7" s="288">
        <f>IF(AA6=3,1,0)</f>
        <v>0</v>
      </c>
      <c r="AB7" s="291"/>
      <c r="AC7" s="291">
        <f>IF(AC6=3,1,0)</f>
        <v>0</v>
      </c>
      <c r="AD7" s="288">
        <f>IF(AD6=3,1,0)</f>
        <v>0</v>
      </c>
      <c r="AE7" s="291"/>
      <c r="AF7" s="291">
        <f>IF(AF6=3,1,0)</f>
        <v>1</v>
      </c>
      <c r="AG7" s="307"/>
      <c r="AH7" s="294"/>
      <c r="AI7" s="308"/>
      <c r="AJ7" s="309"/>
      <c r="AK7" s="294"/>
      <c r="AL7" s="293"/>
      <c r="AM7" s="296"/>
      <c r="AN7" s="310"/>
      <c r="AO7" s="298"/>
    </row>
    <row r="8" spans="1:41" ht="13.5" customHeight="1">
      <c r="A8" s="270">
        <v>3</v>
      </c>
      <c r="B8" s="299" t="s">
        <v>157</v>
      </c>
      <c r="C8" s="275">
        <f>$AO$48</f>
        <v>0</v>
      </c>
      <c r="D8" s="276" t="s">
        <v>18</v>
      </c>
      <c r="E8" s="277">
        <f>$AM$48</f>
        <v>3</v>
      </c>
      <c r="F8" s="275">
        <f>$Q$50</f>
        <v>3</v>
      </c>
      <c r="G8" s="276" t="s">
        <v>18</v>
      </c>
      <c r="H8" s="277">
        <f>$O$50</f>
        <v>0</v>
      </c>
      <c r="I8" s="272"/>
      <c r="J8" s="300"/>
      <c r="K8" s="274"/>
      <c r="L8" s="275">
        <f>$O$44</f>
        <v>3</v>
      </c>
      <c r="M8" s="276" t="s">
        <v>18</v>
      </c>
      <c r="N8" s="277">
        <f>$Q$44</f>
        <v>1</v>
      </c>
      <c r="O8" s="275">
        <f>$AM$34</f>
        <v>3</v>
      </c>
      <c r="P8" s="276" t="s">
        <v>18</v>
      </c>
      <c r="Q8" s="277">
        <f>$AO$34</f>
        <v>0</v>
      </c>
      <c r="R8" s="275">
        <f>$O$36</f>
        <v>3</v>
      </c>
      <c r="S8" s="276" t="s">
        <v>18</v>
      </c>
      <c r="T8" s="277">
        <f>$Q$36</f>
        <v>1</v>
      </c>
      <c r="U8" s="275">
        <f>$AM$28</f>
        <v>3</v>
      </c>
      <c r="V8" s="276" t="s">
        <v>18</v>
      </c>
      <c r="W8" s="277">
        <f>$AO$28</f>
        <v>0</v>
      </c>
      <c r="X8" s="275">
        <f>$O$28</f>
        <v>3</v>
      </c>
      <c r="Y8" s="276" t="s">
        <v>18</v>
      </c>
      <c r="Z8" s="277">
        <f>$Q$28</f>
        <v>2</v>
      </c>
      <c r="AA8" s="275">
        <f>$O$57</f>
        <v>0</v>
      </c>
      <c r="AB8" s="276" t="s">
        <v>18</v>
      </c>
      <c r="AC8" s="277">
        <f>$Q$57</f>
        <v>0</v>
      </c>
      <c r="AD8" s="275">
        <f>$AM$40</f>
        <v>3</v>
      </c>
      <c r="AE8" s="276" t="s">
        <v>18</v>
      </c>
      <c r="AF8" s="277">
        <f>$AO$40</f>
        <v>2</v>
      </c>
      <c r="AG8" s="302">
        <f>SUM(AD9,AA9,X9,U9,R9,O9,L9,F9,C9)</f>
        <v>7</v>
      </c>
      <c r="AH8" s="276" t="s">
        <v>18</v>
      </c>
      <c r="AI8" s="303">
        <f>SUM(AF9,AC9,Z9,W9,T9,Q9,N9,H9,E9)</f>
        <v>1</v>
      </c>
      <c r="AJ8" s="280">
        <f>SUM(AD8,AA8,X8,U8,R8,O8,L8,F8,C8)</f>
        <v>21</v>
      </c>
      <c r="AK8" s="276" t="s">
        <v>18</v>
      </c>
      <c r="AL8" s="279">
        <f>SUM(AF8,AC8,Z8,W8,T8,Q8,N8,H8,E8)</f>
        <v>9</v>
      </c>
      <c r="AM8" s="1058"/>
      <c r="AN8" s="1056"/>
      <c r="AO8" s="1057"/>
    </row>
    <row r="9" spans="1:41" ht="13.5" customHeight="1" thickBot="1">
      <c r="A9" s="283"/>
      <c r="B9" s="304" t="s">
        <v>112</v>
      </c>
      <c r="C9" s="288">
        <f>IF(C8=3,1,0)</f>
        <v>0</v>
      </c>
      <c r="D9" s="291"/>
      <c r="E9" s="291">
        <f>IF(E8=3,1,0)</f>
        <v>1</v>
      </c>
      <c r="F9" s="288">
        <f>IF(F8=3,1,0)</f>
        <v>1</v>
      </c>
      <c r="G9" s="291"/>
      <c r="H9" s="291">
        <f>IF(H8=3,1,0)</f>
        <v>0</v>
      </c>
      <c r="I9" s="285"/>
      <c r="J9" s="305"/>
      <c r="K9" s="287"/>
      <c r="L9" s="291">
        <f>IF(L8=3,1,0)</f>
        <v>1</v>
      </c>
      <c r="M9" s="291"/>
      <c r="N9" s="291">
        <f>IF(N8=3,1,0)</f>
        <v>0</v>
      </c>
      <c r="O9" s="288">
        <f>IF(O8=3,1,0)</f>
        <v>1</v>
      </c>
      <c r="P9" s="291"/>
      <c r="Q9" s="291">
        <f>IF(Q8=3,1,0)</f>
        <v>0</v>
      </c>
      <c r="R9" s="288">
        <f>IF(R8=3,1,0)</f>
        <v>1</v>
      </c>
      <c r="S9" s="291"/>
      <c r="T9" s="291">
        <f>IF(T8=3,1,0)</f>
        <v>0</v>
      </c>
      <c r="U9" s="288">
        <f>IF(U8=3,1,0)</f>
        <v>1</v>
      </c>
      <c r="V9" s="291"/>
      <c r="W9" s="291">
        <f>IF(W8=3,1,0)</f>
        <v>0</v>
      </c>
      <c r="X9" s="288">
        <f>IF(X8=3,1,0)</f>
        <v>1</v>
      </c>
      <c r="Y9" s="291"/>
      <c r="Z9" s="291">
        <f>IF(Z8=3,1,0)</f>
        <v>0</v>
      </c>
      <c r="AA9" s="288">
        <f>IF(AA8=3,1,0)</f>
        <v>0</v>
      </c>
      <c r="AB9" s="291"/>
      <c r="AC9" s="291">
        <f>IF(AC8=3,1,0)</f>
        <v>0</v>
      </c>
      <c r="AD9" s="288">
        <f>IF(AD8=3,1,0)</f>
        <v>1</v>
      </c>
      <c r="AE9" s="291"/>
      <c r="AF9" s="291">
        <f>IF(AF8=3,1,0)</f>
        <v>0</v>
      </c>
      <c r="AG9" s="307"/>
      <c r="AH9" s="294"/>
      <c r="AI9" s="308"/>
      <c r="AJ9" s="309"/>
      <c r="AK9" s="294"/>
      <c r="AL9" s="311"/>
      <c r="AM9" s="296"/>
      <c r="AN9" s="310"/>
      <c r="AO9" s="298"/>
    </row>
    <row r="10" spans="1:41" ht="13.5" customHeight="1">
      <c r="A10" s="270">
        <v>4</v>
      </c>
      <c r="B10" s="299" t="s">
        <v>158</v>
      </c>
      <c r="C10" s="275">
        <f>$Q$51</f>
        <v>1</v>
      </c>
      <c r="D10" s="276" t="s">
        <v>18</v>
      </c>
      <c r="E10" s="277">
        <f>$O$51</f>
        <v>3</v>
      </c>
      <c r="F10" s="275">
        <f>$AO$41</f>
        <v>0</v>
      </c>
      <c r="G10" s="276" t="s">
        <v>18</v>
      </c>
      <c r="H10" s="277">
        <f>$AM$41</f>
        <v>3</v>
      </c>
      <c r="I10" s="275">
        <f>$Q$44</f>
        <v>1</v>
      </c>
      <c r="J10" s="276" t="s">
        <v>18</v>
      </c>
      <c r="K10" s="277">
        <f>$O$44</f>
        <v>3</v>
      </c>
      <c r="L10" s="272"/>
      <c r="M10" s="300"/>
      <c r="N10" s="274"/>
      <c r="O10" s="275">
        <f>$O$37</f>
        <v>3</v>
      </c>
      <c r="P10" s="276" t="s">
        <v>18</v>
      </c>
      <c r="Q10" s="277">
        <f>$Q$37</f>
        <v>0</v>
      </c>
      <c r="R10" s="275">
        <f>$AM$27</f>
        <v>3</v>
      </c>
      <c r="S10" s="276" t="s">
        <v>18</v>
      </c>
      <c r="T10" s="277">
        <f>$AO$27</f>
        <v>1</v>
      </c>
      <c r="U10" s="275">
        <f>$O$29</f>
        <v>3</v>
      </c>
      <c r="V10" s="276" t="s">
        <v>18</v>
      </c>
      <c r="W10" s="277">
        <f>$Q$29</f>
        <v>1</v>
      </c>
      <c r="X10" s="275">
        <f>$O$56</f>
        <v>0</v>
      </c>
      <c r="Y10" s="276" t="s">
        <v>18</v>
      </c>
      <c r="Z10" s="277">
        <f>$Q$56</f>
        <v>3</v>
      </c>
      <c r="AA10" s="275">
        <f>$AM$49</f>
        <v>0</v>
      </c>
      <c r="AB10" s="276" t="s">
        <v>18</v>
      </c>
      <c r="AC10" s="277">
        <f>$AO$49</f>
        <v>0</v>
      </c>
      <c r="AD10" s="275">
        <f>$AM$33</f>
        <v>0</v>
      </c>
      <c r="AE10" s="276" t="s">
        <v>18</v>
      </c>
      <c r="AF10" s="277">
        <f>$AO$33</f>
        <v>3</v>
      </c>
      <c r="AG10" s="302">
        <f>SUM(AD11,AA11,X11,U11,R11,O11,I11,F11,C11)</f>
        <v>3</v>
      </c>
      <c r="AH10" s="276" t="s">
        <v>18</v>
      </c>
      <c r="AI10" s="303">
        <f>SUM(AF11,AC11,Z11,W11,T11,Q11,K11,H11,E11)</f>
        <v>5</v>
      </c>
      <c r="AJ10" s="280">
        <f>SUM(AD10,AA10,X10,U10,R10,O10,I10,F10,C10)</f>
        <v>11</v>
      </c>
      <c r="AK10" s="276" t="s">
        <v>18</v>
      </c>
      <c r="AL10" s="279">
        <f>SUM(AF10,AC10,Z10,W10,T10,Q10,K10,H10,E10)</f>
        <v>17</v>
      </c>
      <c r="AM10" s="1055"/>
      <c r="AN10" s="1056"/>
      <c r="AO10" s="1057"/>
    </row>
    <row r="11" spans="1:41" ht="13.5" customHeight="1" thickBot="1">
      <c r="A11" s="283"/>
      <c r="B11" s="304" t="s">
        <v>159</v>
      </c>
      <c r="C11" s="288">
        <f>IF(C10=3,1,0)</f>
        <v>0</v>
      </c>
      <c r="D11" s="291"/>
      <c r="E11" s="291">
        <f>IF(E10=3,1,0)</f>
        <v>1</v>
      </c>
      <c r="F11" s="288">
        <f>IF(F10=3,1,0)</f>
        <v>0</v>
      </c>
      <c r="G11" s="291"/>
      <c r="H11" s="291">
        <f>IF(H10=3,1,0)</f>
        <v>1</v>
      </c>
      <c r="I11" s="288">
        <f>IF(I10=3,1,0)</f>
        <v>0</v>
      </c>
      <c r="J11" s="291"/>
      <c r="K11" s="291">
        <f>IF(K10=3,1,0)</f>
        <v>1</v>
      </c>
      <c r="L11" s="285"/>
      <c r="M11" s="305"/>
      <c r="N11" s="287"/>
      <c r="O11" s="291">
        <f>IF(O10=3,1,0)</f>
        <v>1</v>
      </c>
      <c r="P11" s="291"/>
      <c r="Q11" s="291">
        <f>IF(Q10=3,1,0)</f>
        <v>0</v>
      </c>
      <c r="R11" s="288">
        <f>IF(R10=3,1,0)</f>
        <v>1</v>
      </c>
      <c r="S11" s="291"/>
      <c r="T11" s="291">
        <f>IF(T10=3,1,0)</f>
        <v>0</v>
      </c>
      <c r="U11" s="288">
        <f>IF(U10=3,1,0)</f>
        <v>1</v>
      </c>
      <c r="V11" s="291"/>
      <c r="W11" s="291">
        <f>IF(W10=3,1,0)</f>
        <v>0</v>
      </c>
      <c r="X11" s="288">
        <f>IF(X10=3,1,0)</f>
        <v>0</v>
      </c>
      <c r="Y11" s="291"/>
      <c r="Z11" s="291">
        <f>IF(Z10=3,1,0)</f>
        <v>1</v>
      </c>
      <c r="AA11" s="288">
        <f>IF(AA10=3,1,0)</f>
        <v>0</v>
      </c>
      <c r="AB11" s="291"/>
      <c r="AC11" s="291">
        <f>IF(AC10=3,1,0)</f>
        <v>0</v>
      </c>
      <c r="AD11" s="288">
        <f>IF(AD10=3,1,0)</f>
        <v>0</v>
      </c>
      <c r="AE11" s="291"/>
      <c r="AF11" s="291">
        <f>IF(AF10=3,1,0)</f>
        <v>1</v>
      </c>
      <c r="AG11" s="307"/>
      <c r="AH11" s="294"/>
      <c r="AI11" s="308"/>
      <c r="AJ11" s="309"/>
      <c r="AK11" s="294"/>
      <c r="AL11" s="311"/>
      <c r="AM11" s="296"/>
      <c r="AN11" s="310"/>
      <c r="AO11" s="298"/>
    </row>
    <row r="12" spans="1:41" ht="13.5" customHeight="1">
      <c r="A12" s="270">
        <v>5</v>
      </c>
      <c r="B12" s="299" t="s">
        <v>162</v>
      </c>
      <c r="C12" s="275">
        <f>$AO$42</f>
        <v>2</v>
      </c>
      <c r="D12" s="276" t="s">
        <v>18</v>
      </c>
      <c r="E12" s="277">
        <f>$AM$42</f>
        <v>3</v>
      </c>
      <c r="F12" s="275">
        <f>$Q$43</f>
        <v>0</v>
      </c>
      <c r="G12" s="276" t="s">
        <v>18</v>
      </c>
      <c r="H12" s="277">
        <f>$O$43</f>
        <v>3</v>
      </c>
      <c r="I12" s="275">
        <f>$AO$34</f>
        <v>0</v>
      </c>
      <c r="J12" s="276" t="s">
        <v>18</v>
      </c>
      <c r="K12" s="277">
        <f>$AM$34</f>
        <v>3</v>
      </c>
      <c r="L12" s="275">
        <f>$Q$37</f>
        <v>0</v>
      </c>
      <c r="M12" s="276" t="s">
        <v>18</v>
      </c>
      <c r="N12" s="277">
        <f>$O$37</f>
        <v>3</v>
      </c>
      <c r="O12" s="272"/>
      <c r="P12" s="300"/>
      <c r="Q12" s="274"/>
      <c r="R12" s="275">
        <f>$O$30</f>
        <v>3</v>
      </c>
      <c r="S12" s="276" t="s">
        <v>18</v>
      </c>
      <c r="T12" s="277">
        <f>$Q$30</f>
        <v>0</v>
      </c>
      <c r="U12" s="275">
        <f>$O$55</f>
        <v>1</v>
      </c>
      <c r="V12" s="276" t="s">
        <v>18</v>
      </c>
      <c r="W12" s="277">
        <f>$Q$55</f>
        <v>3</v>
      </c>
      <c r="X12" s="275">
        <f>$AM$50</f>
        <v>2</v>
      </c>
      <c r="Y12" s="276" t="s">
        <v>18</v>
      </c>
      <c r="Z12" s="277">
        <f>$AO$50</f>
        <v>3</v>
      </c>
      <c r="AA12" s="275">
        <f>$O$49</f>
        <v>0</v>
      </c>
      <c r="AB12" s="276" t="s">
        <v>18</v>
      </c>
      <c r="AC12" s="277">
        <f>$Q$49</f>
        <v>0</v>
      </c>
      <c r="AD12" s="275">
        <f>$AM$26</f>
        <v>3</v>
      </c>
      <c r="AE12" s="276" t="s">
        <v>18</v>
      </c>
      <c r="AF12" s="277">
        <f>$AO$26</f>
        <v>1</v>
      </c>
      <c r="AG12" s="302">
        <f>SUM(AD13,AA13,X13,U13,R13,L13,I13,F13,C13)</f>
        <v>2</v>
      </c>
      <c r="AH12" s="276" t="s">
        <v>18</v>
      </c>
      <c r="AI12" s="303">
        <f>SUM(AF13,AC13,Z13,W13,T13,N13,K13,H13,E13)</f>
        <v>6</v>
      </c>
      <c r="AJ12" s="280">
        <f>SUM(AD12,AA12,X12,U12,R12,L12,I12,F12,C12)</f>
        <v>11</v>
      </c>
      <c r="AK12" s="276" t="s">
        <v>18</v>
      </c>
      <c r="AL12" s="279">
        <f>SUM(AF12,AC12,Z12,W12,T12,N12,K12,H12,E12)</f>
        <v>19</v>
      </c>
      <c r="AM12" s="1055"/>
      <c r="AN12" s="1056"/>
      <c r="AO12" s="1057"/>
    </row>
    <row r="13" spans="1:41" ht="13.5" customHeight="1" thickBot="1">
      <c r="A13" s="283"/>
      <c r="B13" s="304" t="s">
        <v>122</v>
      </c>
      <c r="C13" s="288">
        <f>IF(C12=3,1,0)</f>
        <v>0</v>
      </c>
      <c r="D13" s="291"/>
      <c r="E13" s="291">
        <f>IF(E12=3,1,0)</f>
        <v>1</v>
      </c>
      <c r="F13" s="288">
        <f>IF(F12=3,1,0)</f>
        <v>0</v>
      </c>
      <c r="G13" s="291"/>
      <c r="H13" s="291">
        <f>IF(H12=3,1,0)</f>
        <v>1</v>
      </c>
      <c r="I13" s="288">
        <f>IF(I12=3,1,0)</f>
        <v>0</v>
      </c>
      <c r="J13" s="291"/>
      <c r="K13" s="291">
        <f>IF(K12=3,1,0)</f>
        <v>1</v>
      </c>
      <c r="L13" s="288">
        <f>IF(L12=3,1,0)</f>
        <v>0</v>
      </c>
      <c r="M13" s="291"/>
      <c r="N13" s="291">
        <f>IF(N12=3,1,0)</f>
        <v>1</v>
      </c>
      <c r="O13" s="285"/>
      <c r="P13" s="305"/>
      <c r="Q13" s="287"/>
      <c r="R13" s="291">
        <f>IF(R12=3,1,0)</f>
        <v>1</v>
      </c>
      <c r="S13" s="291"/>
      <c r="T13" s="291">
        <f>IF(T12=3,1,0)</f>
        <v>0</v>
      </c>
      <c r="U13" s="288">
        <f>IF(U12=3,1,0)</f>
        <v>0</v>
      </c>
      <c r="V13" s="291"/>
      <c r="W13" s="291">
        <f>IF(W12=3,1,0)</f>
        <v>1</v>
      </c>
      <c r="X13" s="288">
        <f>IF(X12=3,1,0)</f>
        <v>0</v>
      </c>
      <c r="Y13" s="291"/>
      <c r="Z13" s="291">
        <f>IF(Z12=3,1,0)</f>
        <v>1</v>
      </c>
      <c r="AA13" s="288">
        <f>IF(AA12=3,1,0)</f>
        <v>0</v>
      </c>
      <c r="AB13" s="291"/>
      <c r="AC13" s="291">
        <f>IF(AC12=3,1,0)</f>
        <v>0</v>
      </c>
      <c r="AD13" s="288">
        <f>IF(AD12=3,1,0)</f>
        <v>1</v>
      </c>
      <c r="AE13" s="291"/>
      <c r="AF13" s="291">
        <f>IF(AF12=3,1,0)</f>
        <v>0</v>
      </c>
      <c r="AG13" s="307"/>
      <c r="AH13" s="294"/>
      <c r="AI13" s="312"/>
      <c r="AJ13" s="309"/>
      <c r="AK13" s="294"/>
      <c r="AL13" s="311"/>
      <c r="AM13" s="296"/>
      <c r="AN13" s="310"/>
      <c r="AO13" s="298"/>
    </row>
    <row r="14" spans="1:41" ht="13.5" customHeight="1">
      <c r="A14" s="270">
        <v>6</v>
      </c>
      <c r="B14" s="299" t="s">
        <v>163</v>
      </c>
      <c r="C14" s="275">
        <f>$Q$42</f>
        <v>0</v>
      </c>
      <c r="D14" s="276" t="s">
        <v>18</v>
      </c>
      <c r="E14" s="277">
        <f>$O$42</f>
        <v>3</v>
      </c>
      <c r="F14" s="275">
        <f>$AO$35</f>
        <v>2</v>
      </c>
      <c r="G14" s="276" t="s">
        <v>18</v>
      </c>
      <c r="H14" s="277">
        <f>$AM$35</f>
        <v>3</v>
      </c>
      <c r="I14" s="275">
        <f>$Q$36</f>
        <v>1</v>
      </c>
      <c r="J14" s="276" t="s">
        <v>18</v>
      </c>
      <c r="K14" s="277">
        <f>$O$36</f>
        <v>3</v>
      </c>
      <c r="L14" s="275">
        <f>$AO$27</f>
        <v>1</v>
      </c>
      <c r="M14" s="276" t="s">
        <v>18</v>
      </c>
      <c r="N14" s="277">
        <f>$AM$27</f>
        <v>3</v>
      </c>
      <c r="O14" s="275">
        <f>$Q$30</f>
        <v>0</v>
      </c>
      <c r="P14" s="276" t="s">
        <v>18</v>
      </c>
      <c r="Q14" s="277">
        <f>$O$30</f>
        <v>3</v>
      </c>
      <c r="R14" s="272"/>
      <c r="S14" s="300"/>
      <c r="T14" s="274"/>
      <c r="U14" s="275">
        <f>$AM$51</f>
        <v>2</v>
      </c>
      <c r="V14" s="276" t="s">
        <v>18</v>
      </c>
      <c r="W14" s="277">
        <f>$AO$51</f>
        <v>3</v>
      </c>
      <c r="X14" s="275">
        <f>$O$48</f>
        <v>1</v>
      </c>
      <c r="Y14" s="276" t="s">
        <v>18</v>
      </c>
      <c r="Z14" s="277">
        <f>$Q$48</f>
        <v>3</v>
      </c>
      <c r="AA14" s="275">
        <f>$AM$43</f>
        <v>0</v>
      </c>
      <c r="AB14" s="276" t="s">
        <v>18</v>
      </c>
      <c r="AC14" s="277">
        <f>$AO$43</f>
        <v>0</v>
      </c>
      <c r="AD14" s="275">
        <f>$O$54</f>
        <v>0</v>
      </c>
      <c r="AE14" s="276" t="s">
        <v>18</v>
      </c>
      <c r="AF14" s="277">
        <f>$Q$54</f>
        <v>3</v>
      </c>
      <c r="AG14" s="302">
        <f>SUM(AD15,AA15,X15,U15,O15,L15,I15,F15,C15)</f>
        <v>0</v>
      </c>
      <c r="AH14" s="276" t="s">
        <v>18</v>
      </c>
      <c r="AI14" s="303">
        <f>SUM(AF15,AC15,Z15,W15,Q15,N15,K15,H15,E15)</f>
        <v>8</v>
      </c>
      <c r="AJ14" s="280">
        <f>SUM(AD14,AA14,X14,U14,O14,L14,I14,F14,C14)</f>
        <v>7</v>
      </c>
      <c r="AK14" s="276" t="s">
        <v>18</v>
      </c>
      <c r="AL14" s="279">
        <f>SUM(AF14,AC14,Z14,W14,Q14,N14,K14,H14,E14)</f>
        <v>24</v>
      </c>
      <c r="AM14" s="1055"/>
      <c r="AN14" s="1056"/>
      <c r="AO14" s="1057"/>
    </row>
    <row r="15" spans="1:41" ht="13.5" customHeight="1" thickBot="1">
      <c r="A15" s="283"/>
      <c r="B15" s="313" t="s">
        <v>122</v>
      </c>
      <c r="C15" s="288">
        <f>IF(C14=3,1,0)</f>
        <v>0</v>
      </c>
      <c r="D15" s="291"/>
      <c r="E15" s="291">
        <f>IF(E14=3,1,0)</f>
        <v>1</v>
      </c>
      <c r="F15" s="288">
        <f>IF(F14=3,1,0)</f>
        <v>0</v>
      </c>
      <c r="G15" s="291"/>
      <c r="H15" s="291">
        <f>IF(H14=3,1,0)</f>
        <v>1</v>
      </c>
      <c r="I15" s="288">
        <f>IF(I14=3,1,0)</f>
        <v>0</v>
      </c>
      <c r="J15" s="291"/>
      <c r="K15" s="291">
        <f>IF(K14=3,1,0)</f>
        <v>1</v>
      </c>
      <c r="L15" s="288">
        <f>IF(L14=3,1,0)</f>
        <v>0</v>
      </c>
      <c r="M15" s="291"/>
      <c r="N15" s="291">
        <f>IF(N14=3,1,0)</f>
        <v>1</v>
      </c>
      <c r="O15" s="288">
        <f>IF(O14=3,1,0)</f>
        <v>0</v>
      </c>
      <c r="P15" s="291"/>
      <c r="Q15" s="291">
        <f>IF(Q14=3,1,0)</f>
        <v>1</v>
      </c>
      <c r="R15" s="285"/>
      <c r="S15" s="305"/>
      <c r="T15" s="287"/>
      <c r="U15" s="291">
        <f>IF(U14=3,1,0)</f>
        <v>0</v>
      </c>
      <c r="V15" s="291"/>
      <c r="W15" s="291">
        <f>IF(W14=3,1,0)</f>
        <v>1</v>
      </c>
      <c r="X15" s="288">
        <f>IF(X14=3,1,0)</f>
        <v>0</v>
      </c>
      <c r="Y15" s="291"/>
      <c r="Z15" s="291">
        <f>IF(Z14=3,1,0)</f>
        <v>1</v>
      </c>
      <c r="AA15" s="288">
        <f>IF(AA14=3,1,0)</f>
        <v>0</v>
      </c>
      <c r="AB15" s="291"/>
      <c r="AC15" s="291">
        <f>IF(AC14=3,1,0)</f>
        <v>0</v>
      </c>
      <c r="AD15" s="288">
        <f>IF(AD14=3,1,0)</f>
        <v>0</v>
      </c>
      <c r="AE15" s="291"/>
      <c r="AF15" s="291">
        <f>IF(AF14=3,1,0)</f>
        <v>1</v>
      </c>
      <c r="AG15" s="307"/>
      <c r="AH15" s="294"/>
      <c r="AI15" s="312"/>
      <c r="AJ15" s="309"/>
      <c r="AK15" s="294"/>
      <c r="AL15" s="311"/>
      <c r="AM15" s="296"/>
      <c r="AN15" s="310"/>
      <c r="AO15" s="298"/>
    </row>
    <row r="16" spans="1:41" ht="13.5" customHeight="1">
      <c r="A16" s="270">
        <v>7</v>
      </c>
      <c r="B16" s="299" t="s">
        <v>160</v>
      </c>
      <c r="C16" s="275">
        <f>$AO$36</f>
        <v>0</v>
      </c>
      <c r="D16" s="276" t="s">
        <v>18</v>
      </c>
      <c r="E16" s="277">
        <f>$AM$36</f>
        <v>3</v>
      </c>
      <c r="F16" s="275">
        <f>$Q$35</f>
        <v>0</v>
      </c>
      <c r="G16" s="276" t="s">
        <v>18</v>
      </c>
      <c r="H16" s="277">
        <f>$O$35</f>
        <v>3</v>
      </c>
      <c r="I16" s="275">
        <f>$AO$28</f>
        <v>0</v>
      </c>
      <c r="J16" s="276" t="s">
        <v>18</v>
      </c>
      <c r="K16" s="277">
        <f>$AM$28</f>
        <v>3</v>
      </c>
      <c r="L16" s="275">
        <f>$Q$29</f>
        <v>1</v>
      </c>
      <c r="M16" s="276" t="s">
        <v>18</v>
      </c>
      <c r="N16" s="277">
        <f>$O$29</f>
        <v>3</v>
      </c>
      <c r="O16" s="275">
        <f>$Q$55</f>
        <v>3</v>
      </c>
      <c r="P16" s="276" t="s">
        <v>18</v>
      </c>
      <c r="Q16" s="277">
        <f>$O$55</f>
        <v>1</v>
      </c>
      <c r="R16" s="275">
        <f>$AO$51</f>
        <v>3</v>
      </c>
      <c r="S16" s="276" t="s">
        <v>18</v>
      </c>
      <c r="T16" s="277">
        <f>$AM$51</f>
        <v>2</v>
      </c>
      <c r="U16" s="272"/>
      <c r="V16" s="300"/>
      <c r="W16" s="274"/>
      <c r="X16" s="275">
        <f>$AM$44</f>
        <v>1</v>
      </c>
      <c r="Y16" s="276" t="s">
        <v>18</v>
      </c>
      <c r="Z16" s="277">
        <f>$AO$44</f>
        <v>3</v>
      </c>
      <c r="AA16" s="275">
        <f>$O$41</f>
        <v>0</v>
      </c>
      <c r="AB16" s="276" t="s">
        <v>18</v>
      </c>
      <c r="AC16" s="277">
        <f>$Q$41</f>
        <v>0</v>
      </c>
      <c r="AD16" s="275">
        <f>$O$47</f>
        <v>0</v>
      </c>
      <c r="AE16" s="276" t="s">
        <v>18</v>
      </c>
      <c r="AF16" s="277">
        <f>$Q$47</f>
        <v>3</v>
      </c>
      <c r="AG16" s="302">
        <f>SUM(AD17,AA17,X17,R17,O17,L17,I17,F17,C17)</f>
        <v>2</v>
      </c>
      <c r="AH16" s="276" t="s">
        <v>18</v>
      </c>
      <c r="AI16" s="303">
        <f>SUM(AF17,AC17,Z17,T17,Q17,N17,K17,H17,E17)</f>
        <v>6</v>
      </c>
      <c r="AJ16" s="280">
        <f>SUM(AD16,AA16,X16,R16,O16,L16,I16,F16,C16)</f>
        <v>8</v>
      </c>
      <c r="AK16" s="276" t="s">
        <v>18</v>
      </c>
      <c r="AL16" s="279">
        <f>SUM(AF16,AC16,Z16,T16,Q16,N16,K16,H16,E16)</f>
        <v>21</v>
      </c>
      <c r="AM16" s="1055"/>
      <c r="AN16" s="1056"/>
      <c r="AO16" s="1057"/>
    </row>
    <row r="17" spans="1:41" ht="13.5" customHeight="1" thickBot="1">
      <c r="A17" s="283"/>
      <c r="B17" s="304" t="s">
        <v>159</v>
      </c>
      <c r="C17" s="288">
        <f>IF(C16=3,1,0)</f>
        <v>0</v>
      </c>
      <c r="D17" s="291"/>
      <c r="E17" s="291">
        <f>IF(E16=3,1,0)</f>
        <v>1</v>
      </c>
      <c r="F17" s="288">
        <f>IF(F16=3,1,0)</f>
        <v>0</v>
      </c>
      <c r="G17" s="291"/>
      <c r="H17" s="291">
        <f>IF(H16=3,1,0)</f>
        <v>1</v>
      </c>
      <c r="I17" s="288">
        <f>IF(I16=3,1,0)</f>
        <v>0</v>
      </c>
      <c r="J17" s="291"/>
      <c r="K17" s="291">
        <f>IF(K16=3,1,0)</f>
        <v>1</v>
      </c>
      <c r="L17" s="288">
        <f>IF(L16=3,1,0)</f>
        <v>0</v>
      </c>
      <c r="M17" s="291"/>
      <c r="N17" s="291">
        <f>IF(N16=3,1,0)</f>
        <v>1</v>
      </c>
      <c r="O17" s="288">
        <f>IF(O16=3,1,0)</f>
        <v>1</v>
      </c>
      <c r="P17" s="291"/>
      <c r="Q17" s="291">
        <f>IF(Q16=3,1,0)</f>
        <v>0</v>
      </c>
      <c r="R17" s="288">
        <f>IF(R16=3,1,0)</f>
        <v>1</v>
      </c>
      <c r="S17" s="291"/>
      <c r="T17" s="291">
        <f>IF(T16=3,1,0)</f>
        <v>0</v>
      </c>
      <c r="U17" s="285"/>
      <c r="V17" s="305"/>
      <c r="W17" s="287"/>
      <c r="X17" s="288">
        <f>IF(X16=3,1,0)</f>
        <v>0</v>
      </c>
      <c r="Y17" s="291"/>
      <c r="Z17" s="291">
        <f>IF(Z16=3,1,0)</f>
        <v>1</v>
      </c>
      <c r="AA17" s="288">
        <f>IF(AA16=3,1,0)</f>
        <v>0</v>
      </c>
      <c r="AB17" s="291"/>
      <c r="AC17" s="291">
        <f>IF(AC16=3,1,0)</f>
        <v>0</v>
      </c>
      <c r="AD17" s="288">
        <f>IF(AD16=3,1,0)</f>
        <v>0</v>
      </c>
      <c r="AE17" s="291"/>
      <c r="AF17" s="291">
        <f>IF(AF16=3,1,0)</f>
        <v>1</v>
      </c>
      <c r="AG17" s="307"/>
      <c r="AH17" s="294"/>
      <c r="AI17" s="308"/>
      <c r="AJ17" s="309"/>
      <c r="AK17" s="294"/>
      <c r="AL17" s="311"/>
      <c r="AM17" s="296"/>
      <c r="AN17" s="310"/>
      <c r="AO17" s="298"/>
    </row>
    <row r="18" spans="1:41" ht="13.5" customHeight="1">
      <c r="A18" s="270">
        <v>8</v>
      </c>
      <c r="B18" s="299" t="s">
        <v>161</v>
      </c>
      <c r="C18" s="275">
        <f>$Q$34</f>
        <v>3</v>
      </c>
      <c r="D18" s="276" t="s">
        <v>18</v>
      </c>
      <c r="E18" s="277">
        <f>$O$34</f>
        <v>2</v>
      </c>
      <c r="F18" s="275">
        <f>$AO$29</f>
        <v>3</v>
      </c>
      <c r="G18" s="276" t="s">
        <v>18</v>
      </c>
      <c r="H18" s="277">
        <f>$AM$29</f>
        <v>1</v>
      </c>
      <c r="I18" s="275">
        <f>$Q$28</f>
        <v>2</v>
      </c>
      <c r="J18" s="276" t="s">
        <v>18</v>
      </c>
      <c r="K18" s="277">
        <f>$O$28</f>
        <v>3</v>
      </c>
      <c r="L18" s="275">
        <f>$Q$56</f>
        <v>3</v>
      </c>
      <c r="M18" s="276" t="s">
        <v>18</v>
      </c>
      <c r="N18" s="277">
        <f>$O$56</f>
        <v>0</v>
      </c>
      <c r="O18" s="275">
        <f>$AO$50</f>
        <v>3</v>
      </c>
      <c r="P18" s="276" t="s">
        <v>18</v>
      </c>
      <c r="Q18" s="277">
        <f>$AM$50</f>
        <v>2</v>
      </c>
      <c r="R18" s="275">
        <f>$Q$48</f>
        <v>3</v>
      </c>
      <c r="S18" s="276" t="s">
        <v>18</v>
      </c>
      <c r="T18" s="277">
        <f>$O$48</f>
        <v>1</v>
      </c>
      <c r="U18" s="275">
        <f>$AO$44</f>
        <v>3</v>
      </c>
      <c r="V18" s="276" t="s">
        <v>18</v>
      </c>
      <c r="W18" s="277">
        <f>$AM$44</f>
        <v>1</v>
      </c>
      <c r="X18" s="272"/>
      <c r="Y18" s="300"/>
      <c r="Z18" s="274"/>
      <c r="AA18" s="275">
        <f>$AM$37</f>
        <v>0</v>
      </c>
      <c r="AB18" s="276" t="s">
        <v>18</v>
      </c>
      <c r="AC18" s="277">
        <f>$AO$37</f>
        <v>0</v>
      </c>
      <c r="AD18" s="275">
        <f>$O$40</f>
        <v>1</v>
      </c>
      <c r="AE18" s="276" t="s">
        <v>18</v>
      </c>
      <c r="AF18" s="277">
        <f>$Q$40</f>
        <v>3</v>
      </c>
      <c r="AG18" s="302">
        <f>SUM(AD19,AA19,U19,R19,O19,L19,I19,F19,C19)</f>
        <v>6</v>
      </c>
      <c r="AH18" s="276" t="s">
        <v>18</v>
      </c>
      <c r="AI18" s="303">
        <f>SUM(AF19,AC19,W19,T19,Q19,N19,K19,H19,E19)</f>
        <v>2</v>
      </c>
      <c r="AJ18" s="280">
        <f>SUM(AD18,AA18,U18,R18,O18,L18,I18,F18,C18)</f>
        <v>21</v>
      </c>
      <c r="AK18" s="276" t="s">
        <v>18</v>
      </c>
      <c r="AL18" s="279">
        <f>SUM(AF18,AC18,W18,T18,Q18,N18,K18,H18,E18)</f>
        <v>13</v>
      </c>
      <c r="AM18" s="1055"/>
      <c r="AN18" s="1056"/>
      <c r="AO18" s="1057"/>
    </row>
    <row r="19" spans="1:41" ht="13.5" customHeight="1" thickBot="1">
      <c r="A19" s="283"/>
      <c r="B19" s="304" t="s">
        <v>112</v>
      </c>
      <c r="C19" s="288">
        <f>IF(C18=3,1,0)</f>
        <v>1</v>
      </c>
      <c r="D19" s="291"/>
      <c r="E19" s="291">
        <f>IF(E18=3,1,0)</f>
        <v>0</v>
      </c>
      <c r="F19" s="288">
        <f>IF(F18=3,1,0)</f>
        <v>1</v>
      </c>
      <c r="G19" s="291"/>
      <c r="H19" s="291">
        <f>IF(H18=3,1,0)</f>
        <v>0</v>
      </c>
      <c r="I19" s="288">
        <f>IF(I18=3,1,0)</f>
        <v>0</v>
      </c>
      <c r="J19" s="291"/>
      <c r="K19" s="291">
        <f>IF(K18=3,1,0)</f>
        <v>1</v>
      </c>
      <c r="L19" s="288">
        <f>IF(L18=3,1,0)</f>
        <v>1</v>
      </c>
      <c r="M19" s="291"/>
      <c r="N19" s="291">
        <f>IF(N18=3,1,0)</f>
        <v>0</v>
      </c>
      <c r="O19" s="288">
        <f>IF(O18=3,1,0)</f>
        <v>1</v>
      </c>
      <c r="P19" s="291"/>
      <c r="Q19" s="291">
        <f>IF(Q18=3,1,0)</f>
        <v>0</v>
      </c>
      <c r="R19" s="288">
        <f>IF(R18=3,1,0)</f>
        <v>1</v>
      </c>
      <c r="S19" s="291"/>
      <c r="T19" s="291">
        <f>IF(T18=3,1,0)</f>
        <v>0</v>
      </c>
      <c r="U19" s="288">
        <f>IF(U18=3,1,0)</f>
        <v>1</v>
      </c>
      <c r="V19" s="291"/>
      <c r="W19" s="291">
        <f>IF(W18=3,1,0)</f>
        <v>0</v>
      </c>
      <c r="X19" s="285"/>
      <c r="Y19" s="305"/>
      <c r="Z19" s="287"/>
      <c r="AA19" s="288">
        <f>IF(AA18=3,1,0)</f>
        <v>0</v>
      </c>
      <c r="AB19" s="291"/>
      <c r="AC19" s="291">
        <f>IF(AC18=3,1,0)</f>
        <v>0</v>
      </c>
      <c r="AD19" s="288">
        <f>IF(AD18=3,1,0)</f>
        <v>0</v>
      </c>
      <c r="AE19" s="291"/>
      <c r="AF19" s="291">
        <f>IF(AF18=3,1,0)</f>
        <v>1</v>
      </c>
      <c r="AG19" s="307"/>
      <c r="AH19" s="294"/>
      <c r="AI19" s="308"/>
      <c r="AJ19" s="309"/>
      <c r="AK19" s="294"/>
      <c r="AL19" s="311"/>
      <c r="AM19" s="296"/>
      <c r="AN19" s="310"/>
      <c r="AO19" s="298"/>
    </row>
    <row r="20" spans="1:41" ht="13.5" customHeight="1">
      <c r="A20" s="270">
        <v>9</v>
      </c>
      <c r="B20" s="299"/>
      <c r="C20" s="275">
        <f>$AO$30</f>
        <v>0</v>
      </c>
      <c r="D20" s="276" t="s">
        <v>18</v>
      </c>
      <c r="E20" s="277">
        <f>$AM$30</f>
        <v>0</v>
      </c>
      <c r="F20" s="275">
        <f>$Q$27</f>
        <v>0</v>
      </c>
      <c r="G20" s="276" t="s">
        <v>18</v>
      </c>
      <c r="H20" s="277">
        <f>$O$27</f>
        <v>0</v>
      </c>
      <c r="I20" s="275">
        <f>$Q$57</f>
        <v>0</v>
      </c>
      <c r="J20" s="276" t="s">
        <v>18</v>
      </c>
      <c r="K20" s="277">
        <f>$O$57</f>
        <v>0</v>
      </c>
      <c r="L20" s="275">
        <f>$AO$49</f>
        <v>0</v>
      </c>
      <c r="M20" s="276" t="s">
        <v>18</v>
      </c>
      <c r="N20" s="277">
        <f>$AM$49</f>
        <v>0</v>
      </c>
      <c r="O20" s="275">
        <f>$Q$49</f>
        <v>0</v>
      </c>
      <c r="P20" s="276" t="s">
        <v>18</v>
      </c>
      <c r="Q20" s="277">
        <f>$O$49</f>
        <v>0</v>
      </c>
      <c r="R20" s="275">
        <f>$AO$43</f>
        <v>0</v>
      </c>
      <c r="S20" s="276" t="s">
        <v>18</v>
      </c>
      <c r="T20" s="277">
        <f>$AM$43</f>
        <v>0</v>
      </c>
      <c r="U20" s="275">
        <f>$Q$41</f>
        <v>0</v>
      </c>
      <c r="V20" s="276" t="s">
        <v>18</v>
      </c>
      <c r="W20" s="277">
        <f>$O$41</f>
        <v>0</v>
      </c>
      <c r="X20" s="275">
        <f>$AO$37</f>
        <v>0</v>
      </c>
      <c r="Y20" s="276" t="s">
        <v>18</v>
      </c>
      <c r="Z20" s="277">
        <f>$AM$37</f>
        <v>0</v>
      </c>
      <c r="AA20" s="272"/>
      <c r="AB20" s="300"/>
      <c r="AC20" s="274"/>
      <c r="AD20" s="275">
        <f>$O$33</f>
        <v>0</v>
      </c>
      <c r="AE20" s="276" t="s">
        <v>18</v>
      </c>
      <c r="AF20" s="277">
        <f>$Q$33</f>
        <v>0</v>
      </c>
      <c r="AG20" s="302">
        <f>SUM(AD21,X21,U21,R21,O21,L21,I21,F21,C21)</f>
        <v>0</v>
      </c>
      <c r="AH20" s="276" t="s">
        <v>18</v>
      </c>
      <c r="AI20" s="303">
        <f>SUM(AF21,Z21,W21,T21,Q21,N21,K21,H21,E21)</f>
        <v>0</v>
      </c>
      <c r="AJ20" s="280">
        <f>SUM(AD20,X20,U20,R20,O20,L20,I20,F20,C20)</f>
        <v>0</v>
      </c>
      <c r="AK20" s="276" t="s">
        <v>18</v>
      </c>
      <c r="AL20" s="279">
        <f>SUM(AF20,Z20,W20,T20,Q20,N20,K20,H20,E20)</f>
        <v>0</v>
      </c>
      <c r="AM20" s="1055"/>
      <c r="AN20" s="1056"/>
      <c r="AO20" s="1057"/>
    </row>
    <row r="21" spans="1:41" ht="13.5" customHeight="1" thickBot="1">
      <c r="A21" s="283"/>
      <c r="B21" s="304"/>
      <c r="C21" s="288">
        <f>IF(C20=3,1,0)</f>
        <v>0</v>
      </c>
      <c r="D21" s="291"/>
      <c r="E21" s="291">
        <f>IF(E20=3,1,0)</f>
        <v>0</v>
      </c>
      <c r="F21" s="288">
        <f>IF(F20=3,1,0)</f>
        <v>0</v>
      </c>
      <c r="G21" s="291"/>
      <c r="H21" s="291">
        <f>IF(H20=3,1,0)</f>
        <v>0</v>
      </c>
      <c r="I21" s="288">
        <f>IF(I20=3,1,0)</f>
        <v>0</v>
      </c>
      <c r="J21" s="291"/>
      <c r="K21" s="291">
        <f>IF(K20=3,1,0)</f>
        <v>0</v>
      </c>
      <c r="L21" s="288">
        <f>IF(L20=3,1,0)</f>
        <v>0</v>
      </c>
      <c r="M21" s="291"/>
      <c r="N21" s="291">
        <f>IF(N20=3,1,0)</f>
        <v>0</v>
      </c>
      <c r="O21" s="288">
        <f>IF(O20=3,1,0)</f>
        <v>0</v>
      </c>
      <c r="P21" s="291"/>
      <c r="Q21" s="291">
        <f>IF(Q20=3,1,0)</f>
        <v>0</v>
      </c>
      <c r="R21" s="288">
        <f>IF(R20=3,1,0)</f>
        <v>0</v>
      </c>
      <c r="S21" s="291">
        <f>IF(S20=3,1,0)</f>
        <v>0</v>
      </c>
      <c r="T21" s="291">
        <f>IF(T20=3,1,0)</f>
        <v>0</v>
      </c>
      <c r="U21" s="288">
        <f>IF(U20=3,1,0)</f>
        <v>0</v>
      </c>
      <c r="V21" s="291"/>
      <c r="W21" s="291">
        <f>IF(W20=3,1,0)</f>
        <v>0</v>
      </c>
      <c r="X21" s="288">
        <f>IF(X20=3,1,0)</f>
        <v>0</v>
      </c>
      <c r="Y21" s="291"/>
      <c r="Z21" s="291">
        <f>IF(Z20=3,1,0)</f>
        <v>0</v>
      </c>
      <c r="AA21" s="285"/>
      <c r="AB21" s="305"/>
      <c r="AC21" s="287"/>
      <c r="AD21" s="288">
        <f>IF(AD20=3,1,0)</f>
        <v>0</v>
      </c>
      <c r="AE21" s="291"/>
      <c r="AF21" s="291">
        <f>IF(AF20=3,1,0)</f>
        <v>0</v>
      </c>
      <c r="AG21" s="307"/>
      <c r="AH21" s="294"/>
      <c r="AI21" s="308"/>
      <c r="AJ21" s="309"/>
      <c r="AK21" s="294"/>
      <c r="AL21" s="311"/>
      <c r="AM21" s="296"/>
      <c r="AN21" s="310"/>
      <c r="AO21" s="298"/>
    </row>
    <row r="22" spans="1:41" ht="13.5" customHeight="1">
      <c r="A22" s="270">
        <v>10</v>
      </c>
      <c r="B22" s="299" t="s">
        <v>156</v>
      </c>
      <c r="C22" s="275">
        <f>$Q$26</f>
        <v>3</v>
      </c>
      <c r="D22" s="276" t="s">
        <v>18</v>
      </c>
      <c r="E22" s="277">
        <f>$O$26</f>
        <v>2</v>
      </c>
      <c r="F22" s="275">
        <f>$AO$47</f>
        <v>3</v>
      </c>
      <c r="G22" s="276" t="s">
        <v>18</v>
      </c>
      <c r="H22" s="277">
        <f>$AM$47</f>
        <v>1</v>
      </c>
      <c r="I22" s="275">
        <f>$AO$40</f>
        <v>2</v>
      </c>
      <c r="J22" s="276" t="s">
        <v>18</v>
      </c>
      <c r="K22" s="277">
        <f>$AM$40</f>
        <v>3</v>
      </c>
      <c r="L22" s="275">
        <f>$AO$33</f>
        <v>3</v>
      </c>
      <c r="M22" s="276" t="s">
        <v>18</v>
      </c>
      <c r="N22" s="277">
        <f>$AM$33</f>
        <v>0</v>
      </c>
      <c r="O22" s="275">
        <f>$AO$26</f>
        <v>1</v>
      </c>
      <c r="P22" s="276" t="s">
        <v>18</v>
      </c>
      <c r="Q22" s="277">
        <f>$AM$26</f>
        <v>3</v>
      </c>
      <c r="R22" s="275">
        <f>$Q$54</f>
        <v>3</v>
      </c>
      <c r="S22" s="276" t="s">
        <v>18</v>
      </c>
      <c r="T22" s="277">
        <f>$O$54</f>
        <v>0</v>
      </c>
      <c r="U22" s="275">
        <f>$Q$47</f>
        <v>3</v>
      </c>
      <c r="V22" s="276" t="s">
        <v>18</v>
      </c>
      <c r="W22" s="277">
        <f>$O$47</f>
        <v>0</v>
      </c>
      <c r="X22" s="275">
        <f>$Q$40</f>
        <v>3</v>
      </c>
      <c r="Y22" s="276" t="s">
        <v>18</v>
      </c>
      <c r="Z22" s="277">
        <f>$O$40</f>
        <v>1</v>
      </c>
      <c r="AA22" s="275">
        <f>$Q$33</f>
        <v>0</v>
      </c>
      <c r="AB22" s="276" t="s">
        <v>18</v>
      </c>
      <c r="AC22" s="277">
        <f>$O$33</f>
        <v>0</v>
      </c>
      <c r="AD22" s="272"/>
      <c r="AE22" s="300"/>
      <c r="AF22" s="274"/>
      <c r="AG22" s="302">
        <f>SUM(AA23,X23,U23,R23,O23,L23,I23,F23,C23)</f>
        <v>6</v>
      </c>
      <c r="AH22" s="276" t="s">
        <v>18</v>
      </c>
      <c r="AI22" s="303">
        <f>SUM(AC23,Z23,W23,T23,Q23,N23,K23,H23,E23)</f>
        <v>2</v>
      </c>
      <c r="AJ22" s="280">
        <f>SUM(AA22,X22,U22,R22,O22,L22,I22,F22,C22)</f>
        <v>21</v>
      </c>
      <c r="AK22" s="276" t="s">
        <v>18</v>
      </c>
      <c r="AL22" s="279">
        <f>SUM(AC22,Z22,W22,T22,Q22,N22,K22,H22,E22)</f>
        <v>10</v>
      </c>
      <c r="AM22" s="1055"/>
      <c r="AN22" s="1056"/>
      <c r="AO22" s="1057"/>
    </row>
    <row r="23" spans="1:144" s="315" customFormat="1" ht="13.5" customHeight="1" thickBot="1">
      <c r="A23" s="283"/>
      <c r="B23" s="304" t="s">
        <v>115</v>
      </c>
      <c r="C23" s="291">
        <f>IF(C22=3,1,0)</f>
        <v>1</v>
      </c>
      <c r="D23" s="291"/>
      <c r="E23" s="291">
        <f>IF(E22=3,1,0)</f>
        <v>0</v>
      </c>
      <c r="F23" s="288">
        <f>IF(F22=3,1,0)</f>
        <v>1</v>
      </c>
      <c r="G23" s="291"/>
      <c r="H23" s="291">
        <f>IF(H22=3,1,0)</f>
        <v>0</v>
      </c>
      <c r="I23" s="288">
        <f>IF(I22=3,1,0)</f>
        <v>0</v>
      </c>
      <c r="J23" s="291"/>
      <c r="K23" s="291">
        <f>IF(K22=3,1,0)</f>
        <v>1</v>
      </c>
      <c r="L23" s="288">
        <f>IF(L22=3,1,0)</f>
        <v>1</v>
      </c>
      <c r="M23" s="291"/>
      <c r="N23" s="291">
        <f>IF(N22=3,1,0)</f>
        <v>0</v>
      </c>
      <c r="O23" s="288">
        <f>IF(O22=3,1,0)</f>
        <v>0</v>
      </c>
      <c r="P23" s="291"/>
      <c r="Q23" s="291">
        <f>IF(Q22=3,1,0)</f>
        <v>1</v>
      </c>
      <c r="R23" s="288">
        <f>IF(R22=3,1,0)</f>
        <v>1</v>
      </c>
      <c r="S23" s="291"/>
      <c r="T23" s="291">
        <f>IF(T22=3,1,0)</f>
        <v>0</v>
      </c>
      <c r="U23" s="288">
        <f>IF(U22=3,1,0)</f>
        <v>1</v>
      </c>
      <c r="V23" s="291"/>
      <c r="W23" s="291">
        <f>IF(W22=3,1,0)</f>
        <v>0</v>
      </c>
      <c r="X23" s="288">
        <f>IF(X22=3,1,0)</f>
        <v>1</v>
      </c>
      <c r="Y23" s="291"/>
      <c r="Z23" s="291">
        <f>IF(Z22=3,1,0)</f>
        <v>0</v>
      </c>
      <c r="AA23" s="288">
        <f>IF(AA22=3,1,0)</f>
        <v>0</v>
      </c>
      <c r="AB23" s="291"/>
      <c r="AC23" s="291">
        <f>IF(AC22=3,1,0)</f>
        <v>0</v>
      </c>
      <c r="AD23" s="285"/>
      <c r="AE23" s="305"/>
      <c r="AF23" s="314"/>
      <c r="AG23" s="311"/>
      <c r="AH23" s="294"/>
      <c r="AI23" s="312"/>
      <c r="AJ23" s="309"/>
      <c r="AK23" s="294"/>
      <c r="AL23" s="311"/>
      <c r="AM23" s="296"/>
      <c r="AN23" s="310"/>
      <c r="AO23" s="298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</row>
    <row r="24" spans="1:41" ht="16.5" customHeight="1" thickBot="1">
      <c r="A24" s="316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7">
        <f>SUM(AG22,AG20,AG18,AG16,AG14,AG12,AG10,AG8,AG6,AG4)</f>
        <v>36</v>
      </c>
      <c r="AH24" s="318" t="s">
        <v>18</v>
      </c>
      <c r="AI24" s="319">
        <f>SUM(AI22,AI20,AI18,AI16,AI14,AI12,AI10,AI8,AI6,AI4)</f>
        <v>36</v>
      </c>
      <c r="AJ24" s="320">
        <f>SUM(AJ22,AJ20,AJ18,AJ16,AJ14,AJ12,AJ10,AJ8,AJ6,AJ4)</f>
        <v>136</v>
      </c>
      <c r="AK24" s="318" t="s">
        <v>18</v>
      </c>
      <c r="AL24" s="321">
        <f>SUM(AL22,AL20,AL18,AL16,AL14,AL12,AL10,AL8,AL6,AL4)</f>
        <v>136</v>
      </c>
      <c r="AM24" s="316"/>
      <c r="AN24" s="316"/>
      <c r="AO24" s="316"/>
    </row>
    <row r="25" spans="1:41" s="324" customFormat="1" ht="16.5" thickBot="1">
      <c r="A25" s="322" t="s">
        <v>19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2" t="s">
        <v>88</v>
      </c>
      <c r="S25" s="323"/>
      <c r="T25" s="323"/>
      <c r="U25" s="322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</row>
    <row r="26" spans="1:41" s="324" customFormat="1" ht="13.5" customHeight="1">
      <c r="A26" s="325" t="s">
        <v>58</v>
      </c>
      <c r="B26" s="326" t="str">
        <f>+B4</f>
        <v>Lamb, Kerstin</v>
      </c>
      <c r="C26" s="327"/>
      <c r="D26" s="328" t="s">
        <v>21</v>
      </c>
      <c r="E26" s="329"/>
      <c r="F26" s="330" t="str">
        <f>+B22</f>
        <v>Stetter, Carina</v>
      </c>
      <c r="G26" s="331"/>
      <c r="H26" s="331"/>
      <c r="I26" s="331"/>
      <c r="J26" s="331"/>
      <c r="K26" s="331"/>
      <c r="L26" s="331"/>
      <c r="M26" s="331"/>
      <c r="N26" s="331"/>
      <c r="O26" s="332">
        <v>2</v>
      </c>
      <c r="P26" s="333" t="s">
        <v>18</v>
      </c>
      <c r="Q26" s="334">
        <v>3</v>
      </c>
      <c r="R26" s="335" t="s">
        <v>51</v>
      </c>
      <c r="S26" s="336"/>
      <c r="T26" s="337"/>
      <c r="U26" s="330" t="str">
        <f>+B12</f>
        <v>Schenk, Stefanie</v>
      </c>
      <c r="V26" s="338"/>
      <c r="W26" s="331"/>
      <c r="X26" s="331"/>
      <c r="Y26" s="331"/>
      <c r="Z26" s="331"/>
      <c r="AA26" s="331"/>
      <c r="AB26" s="331"/>
      <c r="AC26" s="331"/>
      <c r="AD26" s="331"/>
      <c r="AE26" s="339" t="s">
        <v>21</v>
      </c>
      <c r="AF26" s="338"/>
      <c r="AG26" s="330" t="str">
        <f>+B22</f>
        <v>Stetter, Carina</v>
      </c>
      <c r="AH26" s="331"/>
      <c r="AI26" s="331"/>
      <c r="AJ26" s="331"/>
      <c r="AK26" s="331"/>
      <c r="AL26" s="331"/>
      <c r="AM26" s="340">
        <v>3</v>
      </c>
      <c r="AN26" s="333" t="s">
        <v>18</v>
      </c>
      <c r="AO26" s="341">
        <v>1</v>
      </c>
    </row>
    <row r="27" spans="1:41" s="324" customFormat="1" ht="13.5" customHeight="1">
      <c r="A27" s="342" t="s">
        <v>60</v>
      </c>
      <c r="B27" s="343" t="str">
        <f>+B6</f>
        <v>Schuster, Lisa</v>
      </c>
      <c r="C27" s="344"/>
      <c r="D27" s="345" t="s">
        <v>21</v>
      </c>
      <c r="E27" s="344"/>
      <c r="F27" s="346">
        <f>+B20</f>
        <v>0</v>
      </c>
      <c r="G27" s="347"/>
      <c r="H27" s="347"/>
      <c r="I27" s="347"/>
      <c r="J27" s="347"/>
      <c r="K27" s="347"/>
      <c r="L27" s="347"/>
      <c r="M27" s="347"/>
      <c r="N27" s="347"/>
      <c r="O27" s="348"/>
      <c r="P27" s="349" t="s">
        <v>18</v>
      </c>
      <c r="Q27" s="350"/>
      <c r="R27" s="351" t="s">
        <v>52</v>
      </c>
      <c r="S27" s="352"/>
      <c r="T27" s="353"/>
      <c r="U27" s="346" t="str">
        <f>+B10</f>
        <v>Mähner, Franziska</v>
      </c>
      <c r="V27" s="354"/>
      <c r="W27" s="347"/>
      <c r="X27" s="347"/>
      <c r="Y27" s="347"/>
      <c r="Z27" s="347"/>
      <c r="AA27" s="347"/>
      <c r="AB27" s="347"/>
      <c r="AC27" s="347"/>
      <c r="AD27" s="347"/>
      <c r="AE27" s="355" t="s">
        <v>21</v>
      </c>
      <c r="AF27" s="354"/>
      <c r="AG27" s="346" t="str">
        <f>+B14</f>
        <v>Wieland, Sabrina</v>
      </c>
      <c r="AH27" s="347"/>
      <c r="AI27" s="347"/>
      <c r="AJ27" s="347"/>
      <c r="AK27" s="347"/>
      <c r="AL27" s="347"/>
      <c r="AM27" s="356">
        <v>3</v>
      </c>
      <c r="AN27" s="349" t="s">
        <v>18</v>
      </c>
      <c r="AO27" s="357">
        <v>1</v>
      </c>
    </row>
    <row r="28" spans="1:41" s="324" customFormat="1" ht="13.5" customHeight="1">
      <c r="A28" s="342" t="s">
        <v>62</v>
      </c>
      <c r="B28" s="343" t="str">
        <f>+B8</f>
        <v>Jonitz, Katinka</v>
      </c>
      <c r="C28" s="344"/>
      <c r="D28" s="345" t="s">
        <v>21</v>
      </c>
      <c r="E28" s="344"/>
      <c r="F28" s="346" t="str">
        <f>+B18</f>
        <v>Neumeister, Teresa</v>
      </c>
      <c r="G28" s="347"/>
      <c r="H28" s="347"/>
      <c r="I28" s="347"/>
      <c r="J28" s="347"/>
      <c r="K28" s="347"/>
      <c r="L28" s="347"/>
      <c r="M28" s="347"/>
      <c r="N28" s="347"/>
      <c r="O28" s="348">
        <v>3</v>
      </c>
      <c r="P28" s="349" t="s">
        <v>18</v>
      </c>
      <c r="Q28" s="350">
        <v>2</v>
      </c>
      <c r="R28" s="351" t="s">
        <v>50</v>
      </c>
      <c r="S28" s="352"/>
      <c r="T28" s="353"/>
      <c r="U28" s="346" t="str">
        <f>+B8</f>
        <v>Jonitz, Katinka</v>
      </c>
      <c r="V28" s="354"/>
      <c r="W28" s="347"/>
      <c r="X28" s="347"/>
      <c r="Y28" s="347"/>
      <c r="Z28" s="347"/>
      <c r="AA28" s="347"/>
      <c r="AB28" s="347"/>
      <c r="AC28" s="347"/>
      <c r="AD28" s="347"/>
      <c r="AE28" s="355" t="s">
        <v>21</v>
      </c>
      <c r="AF28" s="354"/>
      <c r="AG28" s="346" t="str">
        <f>+B16</f>
        <v>Tränkle, Julia</v>
      </c>
      <c r="AH28" s="347"/>
      <c r="AI28" s="347"/>
      <c r="AJ28" s="347"/>
      <c r="AK28" s="347"/>
      <c r="AL28" s="347"/>
      <c r="AM28" s="356">
        <v>3</v>
      </c>
      <c r="AN28" s="349" t="s">
        <v>18</v>
      </c>
      <c r="AO28" s="357">
        <v>0</v>
      </c>
    </row>
    <row r="29" spans="1:41" s="324" customFormat="1" ht="13.5" customHeight="1">
      <c r="A29" s="342" t="s">
        <v>64</v>
      </c>
      <c r="B29" s="343" t="str">
        <f>+B10</f>
        <v>Mähner, Franziska</v>
      </c>
      <c r="C29" s="344"/>
      <c r="D29" s="345" t="s">
        <v>21</v>
      </c>
      <c r="E29" s="344"/>
      <c r="F29" s="346" t="str">
        <f>+B16</f>
        <v>Tränkle, Julia</v>
      </c>
      <c r="G29" s="347"/>
      <c r="H29" s="347"/>
      <c r="I29" s="347"/>
      <c r="J29" s="347"/>
      <c r="K29" s="347"/>
      <c r="L29" s="347"/>
      <c r="M29" s="347"/>
      <c r="N29" s="347"/>
      <c r="O29" s="348">
        <v>3</v>
      </c>
      <c r="P29" s="349" t="s">
        <v>18</v>
      </c>
      <c r="Q29" s="350">
        <v>1</v>
      </c>
      <c r="R29" s="351" t="s">
        <v>48</v>
      </c>
      <c r="S29" s="352"/>
      <c r="T29" s="353"/>
      <c r="U29" s="346" t="str">
        <f>+B6</f>
        <v>Schuster, Lisa</v>
      </c>
      <c r="V29" s="354"/>
      <c r="W29" s="347"/>
      <c r="X29" s="347"/>
      <c r="Y29" s="347"/>
      <c r="Z29" s="347"/>
      <c r="AA29" s="347"/>
      <c r="AB29" s="347"/>
      <c r="AC29" s="347"/>
      <c r="AD29" s="347"/>
      <c r="AE29" s="355" t="s">
        <v>21</v>
      </c>
      <c r="AF29" s="354"/>
      <c r="AG29" s="346" t="str">
        <f>+B18</f>
        <v>Neumeister, Teresa</v>
      </c>
      <c r="AH29" s="347"/>
      <c r="AI29" s="347"/>
      <c r="AJ29" s="347"/>
      <c r="AK29" s="347"/>
      <c r="AL29" s="347"/>
      <c r="AM29" s="356">
        <v>1</v>
      </c>
      <c r="AN29" s="349" t="s">
        <v>18</v>
      </c>
      <c r="AO29" s="357">
        <v>3</v>
      </c>
    </row>
    <row r="30" spans="1:41" s="324" customFormat="1" ht="13.5" customHeight="1" thickBot="1">
      <c r="A30" s="358" t="s">
        <v>66</v>
      </c>
      <c r="B30" s="359" t="str">
        <f>+B12</f>
        <v>Schenk, Stefanie</v>
      </c>
      <c r="C30" s="360"/>
      <c r="D30" s="361" t="s">
        <v>21</v>
      </c>
      <c r="E30" s="360"/>
      <c r="F30" s="362" t="str">
        <f>+B14</f>
        <v>Wieland, Sabrina</v>
      </c>
      <c r="G30" s="363"/>
      <c r="H30" s="363"/>
      <c r="I30" s="363"/>
      <c r="J30" s="363"/>
      <c r="K30" s="363"/>
      <c r="L30" s="363"/>
      <c r="M30" s="363"/>
      <c r="N30" s="363"/>
      <c r="O30" s="364">
        <v>3</v>
      </c>
      <c r="P30" s="365" t="s">
        <v>18</v>
      </c>
      <c r="Q30" s="366">
        <v>0</v>
      </c>
      <c r="R30" s="367" t="s">
        <v>46</v>
      </c>
      <c r="S30" s="368"/>
      <c r="T30" s="369"/>
      <c r="U30" s="362" t="str">
        <f>+B4</f>
        <v>Lamb, Kerstin</v>
      </c>
      <c r="V30" s="370"/>
      <c r="W30" s="363"/>
      <c r="X30" s="363"/>
      <c r="Y30" s="363"/>
      <c r="Z30" s="363"/>
      <c r="AA30" s="363"/>
      <c r="AB30" s="363"/>
      <c r="AC30" s="363"/>
      <c r="AD30" s="363"/>
      <c r="AE30" s="371" t="s">
        <v>21</v>
      </c>
      <c r="AF30" s="370"/>
      <c r="AG30" s="362">
        <f>+B20</f>
        <v>0</v>
      </c>
      <c r="AH30" s="363"/>
      <c r="AI30" s="363"/>
      <c r="AJ30" s="363"/>
      <c r="AK30" s="363"/>
      <c r="AL30" s="363"/>
      <c r="AM30" s="372"/>
      <c r="AN30" s="365" t="s">
        <v>18</v>
      </c>
      <c r="AO30" s="373"/>
    </row>
    <row r="31" spans="1:41" s="324" customFormat="1" ht="4.5" customHeight="1">
      <c r="A31" s="374"/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16"/>
      <c r="AN31" s="375"/>
      <c r="AO31" s="316"/>
    </row>
    <row r="32" spans="1:41" s="324" customFormat="1" ht="13.5" customHeight="1" thickBot="1">
      <c r="A32" s="376" t="s">
        <v>89</v>
      </c>
      <c r="R32" s="322" t="s">
        <v>90</v>
      </c>
      <c r="S32" s="323"/>
      <c r="T32" s="323"/>
      <c r="U32" s="322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</row>
    <row r="33" spans="1:41" s="324" customFormat="1" ht="13.5" customHeight="1">
      <c r="A33" s="377" t="s">
        <v>32</v>
      </c>
      <c r="B33" s="378">
        <f>+B20</f>
        <v>0</v>
      </c>
      <c r="C33" s="331"/>
      <c r="D33" s="339" t="s">
        <v>21</v>
      </c>
      <c r="E33" s="331"/>
      <c r="F33" s="330" t="str">
        <f>+B22</f>
        <v>Stetter, Carina</v>
      </c>
      <c r="G33" s="331"/>
      <c r="H33" s="331"/>
      <c r="I33" s="331"/>
      <c r="J33" s="331"/>
      <c r="K33" s="331"/>
      <c r="L33" s="331"/>
      <c r="M33" s="331"/>
      <c r="N33" s="331"/>
      <c r="O33" s="340"/>
      <c r="P33" s="333" t="s">
        <v>18</v>
      </c>
      <c r="Q33" s="341"/>
      <c r="R33" s="335" t="s">
        <v>37</v>
      </c>
      <c r="S33" s="331"/>
      <c r="T33" s="337"/>
      <c r="U33" s="330" t="str">
        <f>+B10</f>
        <v>Mähner, Franziska</v>
      </c>
      <c r="V33" s="331"/>
      <c r="W33" s="331"/>
      <c r="X33" s="331"/>
      <c r="Y33" s="331"/>
      <c r="Z33" s="331"/>
      <c r="AA33" s="331"/>
      <c r="AB33" s="331"/>
      <c r="AC33" s="331"/>
      <c r="AD33" s="331"/>
      <c r="AE33" s="339" t="s">
        <v>21</v>
      </c>
      <c r="AF33" s="338"/>
      <c r="AG33" s="330" t="str">
        <f>+B22</f>
        <v>Stetter, Carina</v>
      </c>
      <c r="AH33" s="331"/>
      <c r="AI33" s="331"/>
      <c r="AJ33" s="331"/>
      <c r="AK33" s="331"/>
      <c r="AL33" s="331"/>
      <c r="AM33" s="340">
        <v>0</v>
      </c>
      <c r="AN33" s="333" t="s">
        <v>18</v>
      </c>
      <c r="AO33" s="341">
        <v>3</v>
      </c>
    </row>
    <row r="34" spans="1:41" s="324" customFormat="1" ht="13.5" customHeight="1">
      <c r="A34" s="379" t="s">
        <v>34</v>
      </c>
      <c r="B34" s="380" t="str">
        <f>+B4</f>
        <v>Lamb, Kerstin</v>
      </c>
      <c r="C34" s="381"/>
      <c r="D34" s="382" t="s">
        <v>21</v>
      </c>
      <c r="E34" s="381"/>
      <c r="F34" s="383" t="str">
        <f>+B18</f>
        <v>Neumeister, Teresa</v>
      </c>
      <c r="G34" s="381"/>
      <c r="H34" s="381"/>
      <c r="I34" s="381"/>
      <c r="J34" s="381"/>
      <c r="K34" s="381"/>
      <c r="L34" s="381"/>
      <c r="M34" s="381"/>
      <c r="N34" s="381"/>
      <c r="O34" s="384">
        <v>2</v>
      </c>
      <c r="P34" s="385" t="s">
        <v>18</v>
      </c>
      <c r="Q34" s="386">
        <v>3</v>
      </c>
      <c r="R34" s="351" t="s">
        <v>26</v>
      </c>
      <c r="S34" s="381"/>
      <c r="T34" s="353"/>
      <c r="U34" s="346" t="str">
        <f>+B8</f>
        <v>Jonitz, Katinka</v>
      </c>
      <c r="V34" s="347"/>
      <c r="W34" s="347"/>
      <c r="X34" s="347"/>
      <c r="Y34" s="347"/>
      <c r="Z34" s="347"/>
      <c r="AA34" s="347"/>
      <c r="AB34" s="347"/>
      <c r="AC34" s="347"/>
      <c r="AD34" s="347"/>
      <c r="AE34" s="355" t="s">
        <v>21</v>
      </c>
      <c r="AF34" s="354"/>
      <c r="AG34" s="346" t="str">
        <f>+B12</f>
        <v>Schenk, Stefanie</v>
      </c>
      <c r="AH34" s="347"/>
      <c r="AI34" s="347"/>
      <c r="AJ34" s="347"/>
      <c r="AK34" s="347"/>
      <c r="AL34" s="347"/>
      <c r="AM34" s="356">
        <v>3</v>
      </c>
      <c r="AN34" s="349" t="s">
        <v>18</v>
      </c>
      <c r="AO34" s="357">
        <v>0</v>
      </c>
    </row>
    <row r="35" spans="1:41" s="324" customFormat="1" ht="13.5" customHeight="1">
      <c r="A35" s="379" t="s">
        <v>36</v>
      </c>
      <c r="B35" s="380" t="str">
        <f>+B6</f>
        <v>Schuster, Lisa</v>
      </c>
      <c r="C35" s="381"/>
      <c r="D35" s="382" t="s">
        <v>21</v>
      </c>
      <c r="E35" s="381"/>
      <c r="F35" s="383" t="str">
        <f>+B16</f>
        <v>Tränkle, Julia</v>
      </c>
      <c r="G35" s="381"/>
      <c r="H35" s="381"/>
      <c r="I35" s="381"/>
      <c r="J35" s="381"/>
      <c r="K35" s="381"/>
      <c r="L35" s="381"/>
      <c r="M35" s="381"/>
      <c r="N35" s="381"/>
      <c r="O35" s="384">
        <v>3</v>
      </c>
      <c r="P35" s="385" t="s">
        <v>18</v>
      </c>
      <c r="Q35" s="386">
        <v>0</v>
      </c>
      <c r="R35" s="351" t="s">
        <v>24</v>
      </c>
      <c r="S35" s="381"/>
      <c r="T35" s="353"/>
      <c r="U35" s="346" t="str">
        <f>+B6</f>
        <v>Schuster, Lisa</v>
      </c>
      <c r="V35" s="347"/>
      <c r="W35" s="347"/>
      <c r="X35" s="347"/>
      <c r="Y35" s="347"/>
      <c r="Z35" s="347"/>
      <c r="AA35" s="347"/>
      <c r="AB35" s="347"/>
      <c r="AC35" s="347"/>
      <c r="AD35" s="347"/>
      <c r="AE35" s="355" t="s">
        <v>21</v>
      </c>
      <c r="AF35" s="354"/>
      <c r="AG35" s="346" t="str">
        <f>+B14</f>
        <v>Wieland, Sabrina</v>
      </c>
      <c r="AH35" s="347"/>
      <c r="AI35" s="347"/>
      <c r="AJ35" s="347"/>
      <c r="AK35" s="347"/>
      <c r="AL35" s="347"/>
      <c r="AM35" s="356">
        <v>3</v>
      </c>
      <c r="AN35" s="349" t="s">
        <v>18</v>
      </c>
      <c r="AO35" s="357">
        <v>2</v>
      </c>
    </row>
    <row r="36" spans="1:41" s="324" customFormat="1" ht="13.5" customHeight="1">
      <c r="A36" s="379" t="s">
        <v>38</v>
      </c>
      <c r="B36" s="380" t="str">
        <f>+B8</f>
        <v>Jonitz, Katinka</v>
      </c>
      <c r="C36" s="381"/>
      <c r="D36" s="382" t="s">
        <v>21</v>
      </c>
      <c r="E36" s="381"/>
      <c r="F36" s="383" t="str">
        <f>+B14</f>
        <v>Wieland, Sabrina</v>
      </c>
      <c r="G36" s="381"/>
      <c r="H36" s="381"/>
      <c r="I36" s="381"/>
      <c r="J36" s="381"/>
      <c r="K36" s="381"/>
      <c r="L36" s="381"/>
      <c r="M36" s="381"/>
      <c r="N36" s="381"/>
      <c r="O36" s="384">
        <v>3</v>
      </c>
      <c r="P36" s="385" t="s">
        <v>18</v>
      </c>
      <c r="Q36" s="386">
        <v>1</v>
      </c>
      <c r="R36" s="351" t="s">
        <v>22</v>
      </c>
      <c r="S36" s="381"/>
      <c r="T36" s="353"/>
      <c r="U36" s="346" t="str">
        <f>+B4</f>
        <v>Lamb, Kerstin</v>
      </c>
      <c r="V36" s="347"/>
      <c r="W36" s="347"/>
      <c r="X36" s="347"/>
      <c r="Y36" s="347"/>
      <c r="Z36" s="347"/>
      <c r="AA36" s="347"/>
      <c r="AB36" s="347"/>
      <c r="AC36" s="347"/>
      <c r="AD36" s="347"/>
      <c r="AE36" s="355" t="s">
        <v>21</v>
      </c>
      <c r="AF36" s="354"/>
      <c r="AG36" s="346" t="str">
        <f>+B16</f>
        <v>Tränkle, Julia</v>
      </c>
      <c r="AH36" s="347"/>
      <c r="AI36" s="347"/>
      <c r="AJ36" s="347"/>
      <c r="AK36" s="347"/>
      <c r="AL36" s="347"/>
      <c r="AM36" s="356">
        <v>3</v>
      </c>
      <c r="AN36" s="349" t="s">
        <v>18</v>
      </c>
      <c r="AO36" s="357">
        <v>0</v>
      </c>
    </row>
    <row r="37" spans="1:41" s="324" customFormat="1" ht="13.5" customHeight="1" thickBot="1">
      <c r="A37" s="387" t="s">
        <v>40</v>
      </c>
      <c r="B37" s="388" t="str">
        <f>+B10</f>
        <v>Mähner, Franziska</v>
      </c>
      <c r="C37" s="323"/>
      <c r="D37" s="294" t="s">
        <v>21</v>
      </c>
      <c r="E37" s="323"/>
      <c r="F37" s="389" t="str">
        <f>+B12</f>
        <v>Schenk, Stefanie</v>
      </c>
      <c r="G37" s="323"/>
      <c r="H37" s="323"/>
      <c r="I37" s="323"/>
      <c r="J37" s="323"/>
      <c r="K37" s="323"/>
      <c r="L37" s="323"/>
      <c r="M37" s="323"/>
      <c r="N37" s="323"/>
      <c r="O37" s="390">
        <v>3</v>
      </c>
      <c r="P37" s="312" t="s">
        <v>18</v>
      </c>
      <c r="Q37" s="391">
        <v>0</v>
      </c>
      <c r="R37" s="367" t="s">
        <v>79</v>
      </c>
      <c r="S37" s="323"/>
      <c r="T37" s="369"/>
      <c r="U37" s="362" t="str">
        <f>+B18</f>
        <v>Neumeister, Teresa</v>
      </c>
      <c r="V37" s="363"/>
      <c r="W37" s="363"/>
      <c r="X37" s="363"/>
      <c r="Y37" s="363"/>
      <c r="Z37" s="363"/>
      <c r="AA37" s="363"/>
      <c r="AB37" s="363"/>
      <c r="AC37" s="363"/>
      <c r="AD37" s="363"/>
      <c r="AE37" s="371" t="s">
        <v>21</v>
      </c>
      <c r="AF37" s="370"/>
      <c r="AG37" s="362">
        <f>+B20</f>
        <v>0</v>
      </c>
      <c r="AH37" s="363"/>
      <c r="AI37" s="363"/>
      <c r="AJ37" s="363"/>
      <c r="AK37" s="363"/>
      <c r="AL37" s="363"/>
      <c r="AM37" s="372"/>
      <c r="AN37" s="365" t="s">
        <v>18</v>
      </c>
      <c r="AO37" s="373"/>
    </row>
    <row r="38" spans="1:41" s="324" customFormat="1" ht="4.5" customHeight="1">
      <c r="A38" s="392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93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5"/>
      <c r="AM38" s="316"/>
      <c r="AN38" s="375"/>
      <c r="AO38" s="316"/>
    </row>
    <row r="39" spans="1:38" s="324" customFormat="1" ht="13.5" customHeight="1" thickBot="1">
      <c r="A39" s="376" t="s">
        <v>91</v>
      </c>
      <c r="R39" s="322" t="s">
        <v>152</v>
      </c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</row>
    <row r="40" spans="1:41" s="324" customFormat="1" ht="13.5" customHeight="1">
      <c r="A40" s="377" t="s">
        <v>85</v>
      </c>
      <c r="B40" s="378" t="str">
        <f>+B18</f>
        <v>Neumeister, Teresa</v>
      </c>
      <c r="C40" s="331"/>
      <c r="D40" s="339" t="s">
        <v>21</v>
      </c>
      <c r="E40" s="331"/>
      <c r="F40" s="330" t="str">
        <f>+B22</f>
        <v>Stetter, Carina</v>
      </c>
      <c r="G40" s="331"/>
      <c r="H40" s="331"/>
      <c r="I40" s="331"/>
      <c r="J40" s="331"/>
      <c r="K40" s="331"/>
      <c r="L40" s="331"/>
      <c r="M40" s="331"/>
      <c r="N40" s="331"/>
      <c r="O40" s="340">
        <v>1</v>
      </c>
      <c r="P40" s="333" t="s">
        <v>18</v>
      </c>
      <c r="Q40" s="341">
        <v>3</v>
      </c>
      <c r="R40" s="325" t="s">
        <v>25</v>
      </c>
      <c r="S40" s="381"/>
      <c r="T40" s="381"/>
      <c r="U40" s="394" t="str">
        <f>+B8</f>
        <v>Jonitz, Katinka</v>
      </c>
      <c r="V40" s="327"/>
      <c r="W40" s="381"/>
      <c r="X40" s="327"/>
      <c r="Y40" s="331"/>
      <c r="Z40" s="331"/>
      <c r="AA40" s="331"/>
      <c r="AB40" s="331"/>
      <c r="AC40" s="331"/>
      <c r="AD40" s="331"/>
      <c r="AE40" s="328" t="s">
        <v>21</v>
      </c>
      <c r="AF40" s="381"/>
      <c r="AG40" s="330" t="str">
        <f>+B22</f>
        <v>Stetter, Carina</v>
      </c>
      <c r="AH40" s="381"/>
      <c r="AI40" s="381"/>
      <c r="AJ40" s="381"/>
      <c r="AK40" s="381"/>
      <c r="AL40" s="381"/>
      <c r="AM40" s="332">
        <v>3</v>
      </c>
      <c r="AN40" s="333" t="s">
        <v>18</v>
      </c>
      <c r="AO40" s="334">
        <v>2</v>
      </c>
    </row>
    <row r="41" spans="1:41" s="324" customFormat="1" ht="13.5" customHeight="1">
      <c r="A41" s="379" t="s">
        <v>65</v>
      </c>
      <c r="B41" s="380" t="str">
        <f>+B16</f>
        <v>Tränkle, Julia</v>
      </c>
      <c r="C41" s="381"/>
      <c r="D41" s="382" t="s">
        <v>21</v>
      </c>
      <c r="E41" s="381"/>
      <c r="F41" s="383">
        <f>+B20</f>
        <v>0</v>
      </c>
      <c r="G41" s="381"/>
      <c r="H41" s="381"/>
      <c r="I41" s="381"/>
      <c r="J41" s="381"/>
      <c r="K41" s="381"/>
      <c r="L41" s="381"/>
      <c r="M41" s="381"/>
      <c r="N41" s="381"/>
      <c r="O41" s="384"/>
      <c r="P41" s="385" t="s">
        <v>18</v>
      </c>
      <c r="Q41" s="386"/>
      <c r="R41" s="395" t="s">
        <v>71</v>
      </c>
      <c r="S41" s="381"/>
      <c r="T41" s="381"/>
      <c r="U41" s="396" t="str">
        <f>+B6</f>
        <v>Schuster, Lisa</v>
      </c>
      <c r="V41" s="397"/>
      <c r="W41" s="381"/>
      <c r="X41" s="397"/>
      <c r="Y41" s="381"/>
      <c r="Z41" s="381"/>
      <c r="AA41" s="381"/>
      <c r="AB41" s="381"/>
      <c r="AC41" s="381"/>
      <c r="AD41" s="381"/>
      <c r="AE41" s="398" t="s">
        <v>21</v>
      </c>
      <c r="AF41" s="381"/>
      <c r="AG41" s="383" t="str">
        <f>+B10</f>
        <v>Mähner, Franziska</v>
      </c>
      <c r="AH41" s="381"/>
      <c r="AI41" s="381"/>
      <c r="AJ41" s="381"/>
      <c r="AK41" s="381"/>
      <c r="AL41" s="381"/>
      <c r="AM41" s="399">
        <v>3</v>
      </c>
      <c r="AN41" s="385" t="s">
        <v>18</v>
      </c>
      <c r="AO41" s="400">
        <v>0</v>
      </c>
    </row>
    <row r="42" spans="1:41" s="324" customFormat="1" ht="13.5" customHeight="1">
      <c r="A42" s="379" t="s">
        <v>81</v>
      </c>
      <c r="B42" s="380" t="str">
        <f>+B4</f>
        <v>Lamb, Kerstin</v>
      </c>
      <c r="C42" s="381"/>
      <c r="D42" s="382" t="s">
        <v>21</v>
      </c>
      <c r="E42" s="381"/>
      <c r="F42" s="383" t="str">
        <f>+B14</f>
        <v>Wieland, Sabrina</v>
      </c>
      <c r="G42" s="381"/>
      <c r="H42" s="381"/>
      <c r="I42" s="381"/>
      <c r="J42" s="381"/>
      <c r="K42" s="381"/>
      <c r="L42" s="381"/>
      <c r="M42" s="381"/>
      <c r="N42" s="381"/>
      <c r="O42" s="384">
        <v>3</v>
      </c>
      <c r="P42" s="385" t="s">
        <v>18</v>
      </c>
      <c r="Q42" s="386">
        <v>0</v>
      </c>
      <c r="R42" s="395" t="s">
        <v>69</v>
      </c>
      <c r="S42" s="381"/>
      <c r="T42" s="381"/>
      <c r="U42" s="396" t="str">
        <f>+B4</f>
        <v>Lamb, Kerstin</v>
      </c>
      <c r="V42" s="397"/>
      <c r="W42" s="381"/>
      <c r="X42" s="397"/>
      <c r="Y42" s="381"/>
      <c r="Z42" s="381"/>
      <c r="AA42" s="381"/>
      <c r="AB42" s="381"/>
      <c r="AC42" s="381"/>
      <c r="AD42" s="381"/>
      <c r="AE42" s="398" t="s">
        <v>21</v>
      </c>
      <c r="AF42" s="381"/>
      <c r="AG42" s="383" t="str">
        <f>+B12</f>
        <v>Schenk, Stefanie</v>
      </c>
      <c r="AH42" s="381"/>
      <c r="AI42" s="381"/>
      <c r="AJ42" s="381"/>
      <c r="AK42" s="381"/>
      <c r="AL42" s="381"/>
      <c r="AM42" s="399">
        <v>3</v>
      </c>
      <c r="AN42" s="385" t="s">
        <v>18</v>
      </c>
      <c r="AO42" s="400">
        <v>2</v>
      </c>
    </row>
    <row r="43" spans="1:41" s="324" customFormat="1" ht="13.5" customHeight="1">
      <c r="A43" s="379" t="s">
        <v>82</v>
      </c>
      <c r="B43" s="380" t="str">
        <f>+B6</f>
        <v>Schuster, Lisa</v>
      </c>
      <c r="C43" s="381"/>
      <c r="D43" s="382" t="s">
        <v>21</v>
      </c>
      <c r="E43" s="381"/>
      <c r="F43" s="383" t="str">
        <f>+B12</f>
        <v>Schenk, Stefanie</v>
      </c>
      <c r="G43" s="381"/>
      <c r="H43" s="381"/>
      <c r="I43" s="381"/>
      <c r="J43" s="381"/>
      <c r="K43" s="381"/>
      <c r="L43" s="381"/>
      <c r="M43" s="381"/>
      <c r="N43" s="381"/>
      <c r="O43" s="384">
        <v>3</v>
      </c>
      <c r="P43" s="385" t="s">
        <v>18</v>
      </c>
      <c r="Q43" s="386">
        <v>0</v>
      </c>
      <c r="R43" s="395" t="s">
        <v>53</v>
      </c>
      <c r="S43" s="381"/>
      <c r="T43" s="381"/>
      <c r="U43" s="396" t="str">
        <f>+B14</f>
        <v>Wieland, Sabrina</v>
      </c>
      <c r="V43" s="397"/>
      <c r="W43" s="381"/>
      <c r="X43" s="397"/>
      <c r="Y43" s="381"/>
      <c r="Z43" s="381"/>
      <c r="AA43" s="381"/>
      <c r="AB43" s="381"/>
      <c r="AC43" s="381"/>
      <c r="AD43" s="381"/>
      <c r="AE43" s="398" t="s">
        <v>21</v>
      </c>
      <c r="AF43" s="381"/>
      <c r="AG43" s="383">
        <f>+B20</f>
        <v>0</v>
      </c>
      <c r="AH43" s="381"/>
      <c r="AI43" s="381"/>
      <c r="AJ43" s="381"/>
      <c r="AK43" s="381"/>
      <c r="AL43" s="381"/>
      <c r="AM43" s="399"/>
      <c r="AN43" s="385" t="s">
        <v>18</v>
      </c>
      <c r="AO43" s="400"/>
    </row>
    <row r="44" spans="1:41" s="324" customFormat="1" ht="13.5" customHeight="1" thickBot="1">
      <c r="A44" s="387" t="s">
        <v>83</v>
      </c>
      <c r="B44" s="388" t="str">
        <f>+B8</f>
        <v>Jonitz, Katinka</v>
      </c>
      <c r="C44" s="323"/>
      <c r="D44" s="294" t="s">
        <v>21</v>
      </c>
      <c r="E44" s="323"/>
      <c r="F44" s="389" t="str">
        <f>+B10</f>
        <v>Mähner, Franziska</v>
      </c>
      <c r="G44" s="323"/>
      <c r="H44" s="323"/>
      <c r="I44" s="323"/>
      <c r="J44" s="323"/>
      <c r="K44" s="323"/>
      <c r="L44" s="323"/>
      <c r="M44" s="323"/>
      <c r="N44" s="323"/>
      <c r="O44" s="390">
        <v>3</v>
      </c>
      <c r="P44" s="312" t="s">
        <v>18</v>
      </c>
      <c r="Q44" s="391">
        <v>1</v>
      </c>
      <c r="R44" s="358" t="s">
        <v>55</v>
      </c>
      <c r="S44" s="363"/>
      <c r="T44" s="363"/>
      <c r="U44" s="401" t="str">
        <f>+B16</f>
        <v>Tränkle, Julia</v>
      </c>
      <c r="V44" s="360"/>
      <c r="W44" s="363"/>
      <c r="X44" s="360"/>
      <c r="Y44" s="363"/>
      <c r="Z44" s="363"/>
      <c r="AA44" s="363"/>
      <c r="AB44" s="363"/>
      <c r="AC44" s="363"/>
      <c r="AD44" s="363"/>
      <c r="AE44" s="361" t="s">
        <v>21</v>
      </c>
      <c r="AF44" s="363"/>
      <c r="AG44" s="362" t="str">
        <f>+B18</f>
        <v>Neumeister, Teresa</v>
      </c>
      <c r="AH44" s="363"/>
      <c r="AI44" s="363"/>
      <c r="AJ44" s="363"/>
      <c r="AK44" s="363"/>
      <c r="AL44" s="363"/>
      <c r="AM44" s="364">
        <v>1</v>
      </c>
      <c r="AN44" s="365" t="s">
        <v>18</v>
      </c>
      <c r="AO44" s="366">
        <v>3</v>
      </c>
    </row>
    <row r="45" spans="1:41" s="324" customFormat="1" ht="4.5" customHeight="1">
      <c r="A45" s="392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402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</row>
    <row r="46" spans="1:18" s="324" customFormat="1" ht="13.5" customHeight="1" thickBot="1">
      <c r="A46" s="322" t="s">
        <v>93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76" t="s">
        <v>94</v>
      </c>
    </row>
    <row r="47" spans="1:41" s="324" customFormat="1" ht="13.5" customHeight="1">
      <c r="A47" s="325" t="s">
        <v>77</v>
      </c>
      <c r="B47" s="326" t="str">
        <f>+B16</f>
        <v>Tränkle, Julia</v>
      </c>
      <c r="C47" s="327"/>
      <c r="D47" s="328" t="s">
        <v>21</v>
      </c>
      <c r="E47" s="329"/>
      <c r="F47" s="330" t="str">
        <f>$B$22</f>
        <v>Stetter, Carina</v>
      </c>
      <c r="G47" s="331"/>
      <c r="H47" s="331"/>
      <c r="I47" s="331"/>
      <c r="J47" s="331"/>
      <c r="K47" s="331"/>
      <c r="L47" s="331"/>
      <c r="M47" s="331"/>
      <c r="N47" s="331"/>
      <c r="O47" s="332">
        <v>0</v>
      </c>
      <c r="P47" s="333" t="s">
        <v>18</v>
      </c>
      <c r="Q47" s="403">
        <v>3</v>
      </c>
      <c r="R47" s="325" t="s">
        <v>72</v>
      </c>
      <c r="S47" s="331"/>
      <c r="T47" s="331"/>
      <c r="U47" s="326" t="str">
        <f>+B6</f>
        <v>Schuster, Lisa</v>
      </c>
      <c r="V47" s="331"/>
      <c r="W47" s="331"/>
      <c r="X47" s="331"/>
      <c r="Y47" s="331"/>
      <c r="Z47" s="331"/>
      <c r="AA47" s="331"/>
      <c r="AB47" s="331"/>
      <c r="AC47" s="331"/>
      <c r="AD47" s="331"/>
      <c r="AE47" s="328" t="s">
        <v>21</v>
      </c>
      <c r="AF47" s="331"/>
      <c r="AG47" s="330" t="str">
        <f>+B22</f>
        <v>Stetter, Carina</v>
      </c>
      <c r="AH47" s="331"/>
      <c r="AI47" s="331"/>
      <c r="AJ47" s="331"/>
      <c r="AK47" s="331"/>
      <c r="AL47" s="331"/>
      <c r="AM47" s="332">
        <v>1</v>
      </c>
      <c r="AN47" s="333" t="s">
        <v>18</v>
      </c>
      <c r="AO47" s="334">
        <v>3</v>
      </c>
    </row>
    <row r="48" spans="1:41" s="324" customFormat="1" ht="13.5" customHeight="1">
      <c r="A48" s="342" t="s">
        <v>41</v>
      </c>
      <c r="B48" s="343" t="str">
        <f>+B14</f>
        <v>Wieland, Sabrina</v>
      </c>
      <c r="C48" s="344"/>
      <c r="D48" s="345" t="s">
        <v>21</v>
      </c>
      <c r="E48" s="344"/>
      <c r="F48" s="346" t="str">
        <f>+B18</f>
        <v>Neumeister, Teresa</v>
      </c>
      <c r="G48" s="347"/>
      <c r="H48" s="347"/>
      <c r="I48" s="347"/>
      <c r="J48" s="347"/>
      <c r="K48" s="347"/>
      <c r="L48" s="347"/>
      <c r="M48" s="347"/>
      <c r="N48" s="347"/>
      <c r="O48" s="348">
        <v>1</v>
      </c>
      <c r="P48" s="349" t="s">
        <v>18</v>
      </c>
      <c r="Q48" s="404">
        <v>3</v>
      </c>
      <c r="R48" s="395" t="s">
        <v>45</v>
      </c>
      <c r="S48" s="381"/>
      <c r="T48" s="381"/>
      <c r="U48" s="405" t="str">
        <f>+B4</f>
        <v>Lamb, Kerstin</v>
      </c>
      <c r="V48" s="381"/>
      <c r="W48" s="381"/>
      <c r="X48" s="381"/>
      <c r="Y48" s="381"/>
      <c r="Z48" s="381"/>
      <c r="AA48" s="381"/>
      <c r="AB48" s="381"/>
      <c r="AC48" s="381"/>
      <c r="AD48" s="381"/>
      <c r="AE48" s="398" t="s">
        <v>21</v>
      </c>
      <c r="AF48" s="381"/>
      <c r="AG48" s="383" t="str">
        <f>+B8</f>
        <v>Jonitz, Katinka</v>
      </c>
      <c r="AH48" s="381"/>
      <c r="AI48" s="381"/>
      <c r="AJ48" s="381"/>
      <c r="AK48" s="381"/>
      <c r="AL48" s="381"/>
      <c r="AM48" s="399">
        <v>3</v>
      </c>
      <c r="AN48" s="385" t="s">
        <v>18</v>
      </c>
      <c r="AO48" s="400">
        <v>0</v>
      </c>
    </row>
    <row r="49" spans="1:41" s="324" customFormat="1" ht="13.5" customHeight="1">
      <c r="A49" s="342" t="s">
        <v>39</v>
      </c>
      <c r="B49" s="343" t="str">
        <f>+B12</f>
        <v>Schenk, Stefanie</v>
      </c>
      <c r="C49" s="344"/>
      <c r="D49" s="345" t="s">
        <v>21</v>
      </c>
      <c r="E49" s="344"/>
      <c r="F49" s="346">
        <f>+B20</f>
        <v>0</v>
      </c>
      <c r="G49" s="347"/>
      <c r="H49" s="347"/>
      <c r="I49" s="347"/>
      <c r="J49" s="347"/>
      <c r="K49" s="347"/>
      <c r="L49" s="347"/>
      <c r="M49" s="347"/>
      <c r="N49" s="347"/>
      <c r="O49" s="348"/>
      <c r="P49" s="349" t="s">
        <v>18</v>
      </c>
      <c r="Q49" s="404"/>
      <c r="R49" s="395" t="s">
        <v>27</v>
      </c>
      <c r="S49" s="381"/>
      <c r="T49" s="381"/>
      <c r="U49" s="405" t="str">
        <f>+B10</f>
        <v>Mähner, Franziska</v>
      </c>
      <c r="V49" s="381"/>
      <c r="W49" s="381"/>
      <c r="X49" s="381"/>
      <c r="Y49" s="381"/>
      <c r="Z49" s="381"/>
      <c r="AA49" s="381"/>
      <c r="AB49" s="381"/>
      <c r="AC49" s="381"/>
      <c r="AD49" s="381"/>
      <c r="AE49" s="398" t="s">
        <v>21</v>
      </c>
      <c r="AF49" s="381"/>
      <c r="AG49" s="383">
        <f>+B20</f>
        <v>0</v>
      </c>
      <c r="AH49" s="381"/>
      <c r="AI49" s="381"/>
      <c r="AJ49" s="381"/>
      <c r="AK49" s="381"/>
      <c r="AL49" s="381"/>
      <c r="AM49" s="399"/>
      <c r="AN49" s="385" t="s">
        <v>18</v>
      </c>
      <c r="AO49" s="400"/>
    </row>
    <row r="50" spans="1:41" s="324" customFormat="1" ht="13.5" customHeight="1">
      <c r="A50" s="342" t="s">
        <v>59</v>
      </c>
      <c r="B50" s="343" t="str">
        <f>+B6</f>
        <v>Schuster, Lisa</v>
      </c>
      <c r="C50" s="344"/>
      <c r="D50" s="345" t="s">
        <v>21</v>
      </c>
      <c r="E50" s="344"/>
      <c r="F50" s="346" t="str">
        <f>+B8</f>
        <v>Jonitz, Katinka</v>
      </c>
      <c r="G50" s="347"/>
      <c r="H50" s="347"/>
      <c r="I50" s="347"/>
      <c r="J50" s="347"/>
      <c r="K50" s="347"/>
      <c r="L50" s="347"/>
      <c r="M50" s="347"/>
      <c r="N50" s="347"/>
      <c r="O50" s="348">
        <v>0</v>
      </c>
      <c r="P50" s="349" t="s">
        <v>18</v>
      </c>
      <c r="Q50" s="404">
        <v>3</v>
      </c>
      <c r="R50" s="395" t="s">
        <v>29</v>
      </c>
      <c r="S50" s="381"/>
      <c r="T50" s="381"/>
      <c r="U50" s="405" t="str">
        <f>+B12</f>
        <v>Schenk, Stefanie</v>
      </c>
      <c r="V50" s="381"/>
      <c r="W50" s="381"/>
      <c r="X50" s="381"/>
      <c r="Y50" s="381"/>
      <c r="Z50" s="381"/>
      <c r="AA50" s="381"/>
      <c r="AB50" s="381"/>
      <c r="AC50" s="381"/>
      <c r="AD50" s="381"/>
      <c r="AE50" s="398" t="s">
        <v>21</v>
      </c>
      <c r="AF50" s="381"/>
      <c r="AG50" s="383" t="str">
        <f>+B18</f>
        <v>Neumeister, Teresa</v>
      </c>
      <c r="AH50" s="381"/>
      <c r="AI50" s="381"/>
      <c r="AJ50" s="381"/>
      <c r="AK50" s="381"/>
      <c r="AL50" s="381"/>
      <c r="AM50" s="399">
        <v>2</v>
      </c>
      <c r="AN50" s="385" t="s">
        <v>18</v>
      </c>
      <c r="AO50" s="400">
        <v>3</v>
      </c>
    </row>
    <row r="51" spans="1:41" s="324" customFormat="1" ht="13.5" customHeight="1" thickBot="1">
      <c r="A51" s="358" t="s">
        <v>57</v>
      </c>
      <c r="B51" s="359" t="str">
        <f>+B4</f>
        <v>Lamb, Kerstin</v>
      </c>
      <c r="C51" s="360"/>
      <c r="D51" s="361" t="s">
        <v>21</v>
      </c>
      <c r="E51" s="360"/>
      <c r="F51" s="362" t="str">
        <f>+B10</f>
        <v>Mähner, Franziska</v>
      </c>
      <c r="G51" s="363"/>
      <c r="H51" s="363"/>
      <c r="I51" s="363"/>
      <c r="J51" s="363"/>
      <c r="K51" s="363"/>
      <c r="L51" s="363"/>
      <c r="M51" s="363"/>
      <c r="N51" s="363"/>
      <c r="O51" s="364">
        <v>3</v>
      </c>
      <c r="P51" s="365" t="s">
        <v>18</v>
      </c>
      <c r="Q51" s="406">
        <v>1</v>
      </c>
      <c r="R51" s="407" t="s">
        <v>31</v>
      </c>
      <c r="S51" s="323"/>
      <c r="T51" s="323"/>
      <c r="U51" s="408" t="str">
        <f>+B14</f>
        <v>Wieland, Sabrina</v>
      </c>
      <c r="V51" s="323"/>
      <c r="W51" s="323"/>
      <c r="X51" s="323"/>
      <c r="Y51" s="323"/>
      <c r="Z51" s="323"/>
      <c r="AA51" s="323"/>
      <c r="AB51" s="323"/>
      <c r="AC51" s="323"/>
      <c r="AD51" s="323"/>
      <c r="AE51" s="310" t="s">
        <v>21</v>
      </c>
      <c r="AF51" s="323"/>
      <c r="AG51" s="389" t="str">
        <f>+B16</f>
        <v>Tränkle, Julia</v>
      </c>
      <c r="AH51" s="323"/>
      <c r="AI51" s="323"/>
      <c r="AJ51" s="323"/>
      <c r="AK51" s="323"/>
      <c r="AL51" s="323"/>
      <c r="AM51" s="409">
        <v>2</v>
      </c>
      <c r="AN51" s="312" t="s">
        <v>18</v>
      </c>
      <c r="AO51" s="410">
        <v>3</v>
      </c>
    </row>
    <row r="52" spans="1:41" s="324" customFormat="1" ht="4.5" customHeight="1">
      <c r="A52" s="39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  <c r="AK52" s="316"/>
      <c r="AL52" s="316"/>
      <c r="AM52" s="316"/>
      <c r="AN52" s="316"/>
      <c r="AO52" s="316"/>
    </row>
    <row r="53" spans="1:41" s="324" customFormat="1" ht="13.5" customHeight="1" thickBot="1">
      <c r="A53" s="322" t="s">
        <v>95</v>
      </c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S53" s="316"/>
      <c r="T53" s="171"/>
      <c r="V53" s="376"/>
      <c r="W53" s="376"/>
      <c r="X53" s="37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6"/>
      <c r="AO53" s="316"/>
    </row>
    <row r="54" spans="1:41" s="324" customFormat="1" ht="13.5" customHeight="1">
      <c r="A54" s="325" t="s">
        <v>63</v>
      </c>
      <c r="B54" s="326" t="str">
        <f>+B14</f>
        <v>Wieland, Sabrina</v>
      </c>
      <c r="C54" s="327"/>
      <c r="D54" s="328" t="s">
        <v>21</v>
      </c>
      <c r="E54" s="329"/>
      <c r="F54" s="330" t="str">
        <f>+B22</f>
        <v>Stetter, Carina</v>
      </c>
      <c r="G54" s="331"/>
      <c r="H54" s="331"/>
      <c r="I54" s="331"/>
      <c r="J54" s="331"/>
      <c r="K54" s="331"/>
      <c r="L54" s="331"/>
      <c r="M54" s="331"/>
      <c r="N54" s="331"/>
      <c r="O54" s="332">
        <v>0</v>
      </c>
      <c r="P54" s="333" t="s">
        <v>18</v>
      </c>
      <c r="Q54" s="334">
        <v>3</v>
      </c>
      <c r="S54" s="402"/>
      <c r="T54" s="411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412"/>
      <c r="AG54" s="316"/>
      <c r="AH54" s="316"/>
      <c r="AI54" s="316"/>
      <c r="AJ54" s="316"/>
      <c r="AK54" s="316"/>
      <c r="AL54" s="316"/>
      <c r="AM54" s="316"/>
      <c r="AN54" s="316"/>
      <c r="AO54" s="316"/>
    </row>
    <row r="55" spans="1:41" s="324" customFormat="1" ht="13.5" customHeight="1">
      <c r="A55" s="342" t="s">
        <v>78</v>
      </c>
      <c r="B55" s="343" t="str">
        <f>+B12</f>
        <v>Schenk, Stefanie</v>
      </c>
      <c r="C55" s="344"/>
      <c r="D55" s="345" t="s">
        <v>21</v>
      </c>
      <c r="E55" s="344"/>
      <c r="F55" s="346" t="str">
        <f>+B16</f>
        <v>Tränkle, Julia</v>
      </c>
      <c r="G55" s="347"/>
      <c r="H55" s="347"/>
      <c r="I55" s="347"/>
      <c r="J55" s="347"/>
      <c r="K55" s="347"/>
      <c r="L55" s="347"/>
      <c r="M55" s="347"/>
      <c r="N55" s="347"/>
      <c r="O55" s="348">
        <v>1</v>
      </c>
      <c r="P55" s="349" t="s">
        <v>18</v>
      </c>
      <c r="Q55" s="350">
        <v>3</v>
      </c>
      <c r="S55" s="402"/>
      <c r="T55" s="411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412"/>
      <c r="AG55" s="316"/>
      <c r="AH55" s="316"/>
      <c r="AI55" s="316"/>
      <c r="AJ55" s="316"/>
      <c r="AK55" s="316"/>
      <c r="AL55" s="316"/>
      <c r="AM55" s="316"/>
      <c r="AN55" s="316"/>
      <c r="AO55" s="316"/>
    </row>
    <row r="56" spans="1:41" s="324" customFormat="1" ht="13.5" customHeight="1">
      <c r="A56" s="342" t="s">
        <v>76</v>
      </c>
      <c r="B56" s="343" t="str">
        <f>+B10</f>
        <v>Mähner, Franziska</v>
      </c>
      <c r="C56" s="344"/>
      <c r="D56" s="345" t="s">
        <v>21</v>
      </c>
      <c r="E56" s="344"/>
      <c r="F56" s="346" t="str">
        <f>+B18</f>
        <v>Neumeister, Teresa</v>
      </c>
      <c r="G56" s="347"/>
      <c r="H56" s="347"/>
      <c r="I56" s="347"/>
      <c r="J56" s="347"/>
      <c r="K56" s="347"/>
      <c r="L56" s="347"/>
      <c r="M56" s="347"/>
      <c r="N56" s="347"/>
      <c r="O56" s="348">
        <v>0</v>
      </c>
      <c r="P56" s="349" t="s">
        <v>18</v>
      </c>
      <c r="Q56" s="350">
        <v>3</v>
      </c>
      <c r="S56" s="402"/>
      <c r="T56" s="411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412"/>
      <c r="AG56" s="316"/>
      <c r="AH56" s="316"/>
      <c r="AI56" s="316"/>
      <c r="AJ56" s="316"/>
      <c r="AK56" s="316"/>
      <c r="AL56" s="316"/>
      <c r="AM56" s="316"/>
      <c r="AN56" s="316"/>
      <c r="AO56" s="316"/>
    </row>
    <row r="57" spans="1:41" s="324" customFormat="1" ht="13.5" customHeight="1">
      <c r="A57" s="342" t="s">
        <v>74</v>
      </c>
      <c r="B57" s="343" t="str">
        <f>+B8</f>
        <v>Jonitz, Katinka</v>
      </c>
      <c r="C57" s="344"/>
      <c r="D57" s="345" t="s">
        <v>21</v>
      </c>
      <c r="E57" s="344"/>
      <c r="F57" s="346">
        <f>+B20</f>
        <v>0</v>
      </c>
      <c r="G57" s="347"/>
      <c r="H57" s="347"/>
      <c r="I57" s="347"/>
      <c r="J57" s="347"/>
      <c r="K57" s="347"/>
      <c r="L57" s="347"/>
      <c r="M57" s="347"/>
      <c r="N57" s="347"/>
      <c r="O57" s="348"/>
      <c r="P57" s="349" t="s">
        <v>18</v>
      </c>
      <c r="Q57" s="350"/>
      <c r="S57" s="402"/>
      <c r="T57" s="411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412"/>
      <c r="AG57" s="316"/>
      <c r="AH57" s="316"/>
      <c r="AI57" s="316"/>
      <c r="AJ57" s="316"/>
      <c r="AK57" s="316"/>
      <c r="AL57" s="316"/>
      <c r="AM57" s="316"/>
      <c r="AN57" s="316"/>
      <c r="AO57" s="316"/>
    </row>
    <row r="58" spans="1:41" s="324" customFormat="1" ht="13.5" customHeight="1" thickBot="1">
      <c r="A58" s="358" t="s">
        <v>33</v>
      </c>
      <c r="B58" s="359" t="str">
        <f>+B4</f>
        <v>Lamb, Kerstin</v>
      </c>
      <c r="C58" s="360"/>
      <c r="D58" s="361" t="s">
        <v>21</v>
      </c>
      <c r="E58" s="360"/>
      <c r="F58" s="362" t="str">
        <f>+B6</f>
        <v>Schuster, Lisa</v>
      </c>
      <c r="G58" s="363"/>
      <c r="H58" s="363"/>
      <c r="I58" s="363"/>
      <c r="J58" s="363"/>
      <c r="K58" s="363"/>
      <c r="L58" s="363"/>
      <c r="M58" s="363"/>
      <c r="N58" s="363"/>
      <c r="O58" s="364">
        <v>3</v>
      </c>
      <c r="P58" s="365" t="s">
        <v>18</v>
      </c>
      <c r="Q58" s="366">
        <v>0</v>
      </c>
      <c r="S58" s="402"/>
      <c r="T58" s="411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412"/>
      <c r="AG58" s="316"/>
      <c r="AH58" s="316"/>
      <c r="AI58" s="316"/>
      <c r="AJ58" s="316"/>
      <c r="AK58" s="316"/>
      <c r="AL58" s="316"/>
      <c r="AM58" s="316"/>
      <c r="AN58" s="316"/>
      <c r="AO58" s="316"/>
    </row>
    <row r="62" spans="2:3" ht="18.75">
      <c r="B62" s="413" t="s">
        <v>87</v>
      </c>
      <c r="C62" s="414" t="str">
        <f>$C$1</f>
        <v>Quali-RLT zum SP I</v>
      </c>
    </row>
    <row r="64" ht="13.5" thickBot="1"/>
    <row r="65" spans="2:41" ht="16.5" thickBot="1">
      <c r="B65" s="415" t="str">
        <f>$B$3</f>
        <v>Name</v>
      </c>
      <c r="C65" s="416"/>
      <c r="D65" s="417"/>
      <c r="E65" s="417"/>
      <c r="F65" s="417"/>
      <c r="G65" s="417"/>
      <c r="H65" s="418" t="s">
        <v>98</v>
      </c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9"/>
      <c r="AA65" s="420" t="s">
        <v>153</v>
      </c>
      <c r="AB65" s="417"/>
      <c r="AC65" s="417"/>
      <c r="AD65" s="417"/>
      <c r="AE65" s="417"/>
      <c r="AF65" s="419"/>
      <c r="AG65" s="1048" t="str">
        <f>$AG$3</f>
        <v>Punkte</v>
      </c>
      <c r="AH65" s="1049"/>
      <c r="AI65" s="1050"/>
      <c r="AJ65" s="1051" t="str">
        <f>$AJ$3</f>
        <v>Sätze</v>
      </c>
      <c r="AK65" s="1049"/>
      <c r="AL65" s="1050"/>
      <c r="AM65" s="421" t="str">
        <f>$AM$3</f>
        <v>Platz</v>
      </c>
      <c r="AN65" s="267"/>
      <c r="AO65" s="422"/>
    </row>
    <row r="66" spans="2:41" ht="16.5" thickBot="1">
      <c r="B66" s="423" t="str">
        <f>$B$8</f>
        <v>Jonitz, Katinka</v>
      </c>
      <c r="C66" s="424" t="str">
        <f>$B$9</f>
        <v>TSG Heilbronn</v>
      </c>
      <c r="D66" s="425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7"/>
      <c r="AA66" s="428">
        <f aca="true" t="shared" si="0" ref="AA66:AA75">SUM(AJ66-AL66)</f>
        <v>12</v>
      </c>
      <c r="AB66" s="429"/>
      <c r="AC66" s="429"/>
      <c r="AD66" s="429"/>
      <c r="AE66" s="430"/>
      <c r="AF66" s="431"/>
      <c r="AG66" s="281">
        <f>$AG$8</f>
        <v>7</v>
      </c>
      <c r="AH66" s="432" t="s">
        <v>18</v>
      </c>
      <c r="AI66" s="282">
        <f>$AI$8</f>
        <v>1</v>
      </c>
      <c r="AJ66" s="433">
        <f>$AJ$8</f>
        <v>21</v>
      </c>
      <c r="AK66" s="432" t="s">
        <v>18</v>
      </c>
      <c r="AL66" s="282">
        <f>$AL$8</f>
        <v>9</v>
      </c>
      <c r="AM66" s="1026">
        <v>1</v>
      </c>
      <c r="AN66" s="1022"/>
      <c r="AO66" s="1047"/>
    </row>
    <row r="67" spans="2:41" ht="16.5" thickBot="1">
      <c r="B67" s="435" t="str">
        <f>$B$4</f>
        <v>Lamb, Kerstin</v>
      </c>
      <c r="C67" s="424" t="str">
        <f>$B$5</f>
        <v>TGV E. Beilstein</v>
      </c>
      <c r="D67" s="425"/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7"/>
      <c r="AA67" s="428">
        <f t="shared" si="0"/>
        <v>13</v>
      </c>
      <c r="AB67" s="429"/>
      <c r="AC67" s="429"/>
      <c r="AD67" s="429"/>
      <c r="AE67" s="430"/>
      <c r="AF67" s="431"/>
      <c r="AG67" s="281">
        <f>$AG$4</f>
        <v>6</v>
      </c>
      <c r="AH67" s="432" t="s">
        <v>18</v>
      </c>
      <c r="AI67" s="434">
        <f>$AI$4</f>
        <v>2</v>
      </c>
      <c r="AJ67" s="433">
        <f>$AJ$4</f>
        <v>22</v>
      </c>
      <c r="AK67" s="432" t="s">
        <v>18</v>
      </c>
      <c r="AL67" s="434">
        <f>$AL$4</f>
        <v>9</v>
      </c>
      <c r="AM67" s="1026">
        <v>2</v>
      </c>
      <c r="AN67" s="1022"/>
      <c r="AO67" s="1047"/>
    </row>
    <row r="68" spans="2:41" ht="16.5" thickBot="1">
      <c r="B68" s="423" t="str">
        <f>$B$22</f>
        <v>Stetter, Carina</v>
      </c>
      <c r="C68" s="424" t="str">
        <f>$B$23</f>
        <v>TGV E. Beilstein</v>
      </c>
      <c r="D68" s="425"/>
      <c r="E68" s="426"/>
      <c r="F68" s="426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7"/>
      <c r="AA68" s="428">
        <f t="shared" si="0"/>
        <v>11</v>
      </c>
      <c r="AB68" s="429"/>
      <c r="AC68" s="429"/>
      <c r="AD68" s="429"/>
      <c r="AE68" s="430"/>
      <c r="AF68" s="431"/>
      <c r="AG68" s="281">
        <f>$AG$22</f>
        <v>6</v>
      </c>
      <c r="AH68" s="432" t="s">
        <v>18</v>
      </c>
      <c r="AI68" s="434">
        <f>$AI$22</f>
        <v>2</v>
      </c>
      <c r="AJ68" s="433">
        <f>$AJ$22</f>
        <v>21</v>
      </c>
      <c r="AK68" s="432" t="s">
        <v>18</v>
      </c>
      <c r="AL68" s="434">
        <f>$AL$22</f>
        <v>10</v>
      </c>
      <c r="AM68" s="1026">
        <v>3</v>
      </c>
      <c r="AN68" s="1022"/>
      <c r="AO68" s="1047"/>
    </row>
    <row r="69" spans="2:41" ht="16.5" thickBot="1">
      <c r="B69" s="423" t="str">
        <f>$B$18</f>
        <v>Neumeister, Teresa</v>
      </c>
      <c r="C69" s="424" t="str">
        <f>$B$19</f>
        <v>TSG Heilbronn</v>
      </c>
      <c r="D69" s="425"/>
      <c r="E69" s="426"/>
      <c r="F69" s="426"/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7"/>
      <c r="AA69" s="428">
        <f t="shared" si="0"/>
        <v>8</v>
      </c>
      <c r="AB69" s="429"/>
      <c r="AC69" s="429"/>
      <c r="AD69" s="429"/>
      <c r="AE69" s="430"/>
      <c r="AF69" s="431"/>
      <c r="AG69" s="281">
        <f>$AG$18</f>
        <v>6</v>
      </c>
      <c r="AH69" s="432" t="s">
        <v>18</v>
      </c>
      <c r="AI69" s="434">
        <f>$AI$18</f>
        <v>2</v>
      </c>
      <c r="AJ69" s="433">
        <f>$AJ$18</f>
        <v>21</v>
      </c>
      <c r="AK69" s="432" t="s">
        <v>18</v>
      </c>
      <c r="AL69" s="434">
        <f>$AL$18</f>
        <v>13</v>
      </c>
      <c r="AM69" s="1026">
        <v>4</v>
      </c>
      <c r="AN69" s="1022"/>
      <c r="AO69" s="1047"/>
    </row>
    <row r="70" spans="2:41" ht="16.5" thickBot="1">
      <c r="B70" s="423" t="str">
        <f>$B$6</f>
        <v>Schuster, Lisa</v>
      </c>
      <c r="C70" s="424" t="str">
        <f>$B$7</f>
        <v>TSV Stetten</v>
      </c>
      <c r="D70" s="425"/>
      <c r="E70" s="426"/>
      <c r="F70" s="426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7"/>
      <c r="AA70" s="428">
        <f t="shared" si="0"/>
        <v>0</v>
      </c>
      <c r="AB70" s="429"/>
      <c r="AC70" s="429"/>
      <c r="AD70" s="429"/>
      <c r="AE70" s="430"/>
      <c r="AF70" s="431"/>
      <c r="AG70" s="281">
        <f>$AG$6</f>
        <v>4</v>
      </c>
      <c r="AH70" s="432" t="s">
        <v>18</v>
      </c>
      <c r="AI70" s="434">
        <f>$AI$6</f>
        <v>4</v>
      </c>
      <c r="AJ70" s="433">
        <f>$AJ$6</f>
        <v>14</v>
      </c>
      <c r="AK70" s="432" t="s">
        <v>18</v>
      </c>
      <c r="AL70" s="434">
        <f>$AL$6</f>
        <v>14</v>
      </c>
      <c r="AM70" s="1026">
        <v>5</v>
      </c>
      <c r="AN70" s="1022"/>
      <c r="AO70" s="1047"/>
    </row>
    <row r="71" spans="2:41" ht="16.5" thickBot="1">
      <c r="B71" s="423" t="str">
        <f>$B$10</f>
        <v>Mähner, Franziska</v>
      </c>
      <c r="C71" s="424" t="str">
        <f>$B$11</f>
        <v>TSV Ellhofen</v>
      </c>
      <c r="D71" s="425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7"/>
      <c r="AA71" s="428">
        <f t="shared" si="0"/>
        <v>-6</v>
      </c>
      <c r="AB71" s="429"/>
      <c r="AC71" s="429"/>
      <c r="AD71" s="429"/>
      <c r="AE71" s="430"/>
      <c r="AF71" s="431"/>
      <c r="AG71" s="281">
        <f>$AG$10</f>
        <v>3</v>
      </c>
      <c r="AH71" s="432" t="s">
        <v>18</v>
      </c>
      <c r="AI71" s="434">
        <f>$AI$10</f>
        <v>5</v>
      </c>
      <c r="AJ71" s="433">
        <f>$AJ$10</f>
        <v>11</v>
      </c>
      <c r="AK71" s="432" t="s">
        <v>18</v>
      </c>
      <c r="AL71" s="434">
        <f>$AL$10</f>
        <v>17</v>
      </c>
      <c r="AM71" s="1026">
        <v>6</v>
      </c>
      <c r="AN71" s="1022"/>
      <c r="AO71" s="1047"/>
    </row>
    <row r="72" spans="2:41" ht="16.5" thickBot="1">
      <c r="B72" s="423" t="str">
        <f>$B$12</f>
        <v>Schenk, Stefanie</v>
      </c>
      <c r="C72" s="424" t="str">
        <f>$B$13</f>
        <v>SV Neckarsulm</v>
      </c>
      <c r="D72" s="425"/>
      <c r="E72" s="426"/>
      <c r="F72" s="426"/>
      <c r="G72" s="426"/>
      <c r="H72" s="426"/>
      <c r="I72" s="426"/>
      <c r="J72" s="426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7"/>
      <c r="AA72" s="428">
        <f t="shared" si="0"/>
        <v>-8</v>
      </c>
      <c r="AB72" s="429"/>
      <c r="AC72" s="429"/>
      <c r="AD72" s="429"/>
      <c r="AE72" s="430"/>
      <c r="AF72" s="431"/>
      <c r="AG72" s="281">
        <f>$AG$12</f>
        <v>2</v>
      </c>
      <c r="AH72" s="432" t="s">
        <v>18</v>
      </c>
      <c r="AI72" s="434">
        <f>$AI$12</f>
        <v>6</v>
      </c>
      <c r="AJ72" s="433">
        <f>$AJ$12</f>
        <v>11</v>
      </c>
      <c r="AK72" s="432" t="s">
        <v>18</v>
      </c>
      <c r="AL72" s="434">
        <f>$AL$12</f>
        <v>19</v>
      </c>
      <c r="AM72" s="1026">
        <v>7</v>
      </c>
      <c r="AN72" s="1022"/>
      <c r="AO72" s="1047"/>
    </row>
    <row r="73" spans="2:41" ht="16.5" thickBot="1">
      <c r="B73" s="423" t="str">
        <f>$B$16</f>
        <v>Tränkle, Julia</v>
      </c>
      <c r="C73" s="424" t="str">
        <f>$B$17</f>
        <v>TSV Ellhofen</v>
      </c>
      <c r="D73" s="425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7"/>
      <c r="AA73" s="428">
        <f t="shared" si="0"/>
        <v>-13</v>
      </c>
      <c r="AB73" s="429"/>
      <c r="AC73" s="429"/>
      <c r="AD73" s="429"/>
      <c r="AE73" s="430"/>
      <c r="AF73" s="431"/>
      <c r="AG73" s="281">
        <f>$AG$16</f>
        <v>2</v>
      </c>
      <c r="AH73" s="432" t="s">
        <v>18</v>
      </c>
      <c r="AI73" s="434">
        <f>$AI$16</f>
        <v>6</v>
      </c>
      <c r="AJ73" s="433">
        <f>$AJ$16</f>
        <v>8</v>
      </c>
      <c r="AK73" s="432" t="s">
        <v>18</v>
      </c>
      <c r="AL73" s="434">
        <f>$AL$16</f>
        <v>21</v>
      </c>
      <c r="AM73" s="1026">
        <v>8</v>
      </c>
      <c r="AN73" s="1022"/>
      <c r="AO73" s="1047"/>
    </row>
    <row r="74" spans="2:41" ht="16.5" thickBot="1">
      <c r="B74" s="423" t="str">
        <f>$B$14</f>
        <v>Wieland, Sabrina</v>
      </c>
      <c r="C74" s="424" t="str">
        <f>$B$15</f>
        <v>SV Neckarsulm</v>
      </c>
      <c r="D74" s="425"/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7"/>
      <c r="AA74" s="428">
        <f t="shared" si="0"/>
        <v>-17</v>
      </c>
      <c r="AB74" s="429"/>
      <c r="AC74" s="429"/>
      <c r="AD74" s="429"/>
      <c r="AE74" s="430"/>
      <c r="AF74" s="431"/>
      <c r="AG74" s="281">
        <f>$AG$14</f>
        <v>0</v>
      </c>
      <c r="AH74" s="432" t="s">
        <v>18</v>
      </c>
      <c r="AI74" s="434">
        <f>$AI$14</f>
        <v>8</v>
      </c>
      <c r="AJ74" s="433">
        <f>$AJ$14</f>
        <v>7</v>
      </c>
      <c r="AK74" s="432" t="s">
        <v>18</v>
      </c>
      <c r="AL74" s="434">
        <f>$AL$14</f>
        <v>24</v>
      </c>
      <c r="AM74" s="1026">
        <v>9</v>
      </c>
      <c r="AN74" s="1022"/>
      <c r="AO74" s="1047"/>
    </row>
    <row r="75" spans="2:41" ht="16.5" thickBot="1">
      <c r="B75" s="436">
        <f>$B$20</f>
        <v>0</v>
      </c>
      <c r="C75" s="424">
        <f>$B$21</f>
        <v>0</v>
      </c>
      <c r="D75" s="425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7"/>
      <c r="AA75" s="428">
        <f t="shared" si="0"/>
        <v>0</v>
      </c>
      <c r="AB75" s="429"/>
      <c r="AC75" s="429"/>
      <c r="AD75" s="429"/>
      <c r="AE75" s="430"/>
      <c r="AF75" s="431"/>
      <c r="AG75" s="437">
        <f>$AG$20</f>
        <v>0</v>
      </c>
      <c r="AH75" s="438" t="s">
        <v>18</v>
      </c>
      <c r="AI75" s="439">
        <f>$AI$20</f>
        <v>0</v>
      </c>
      <c r="AJ75" s="440">
        <f>$AJ$20</f>
        <v>0</v>
      </c>
      <c r="AK75" s="438" t="s">
        <v>18</v>
      </c>
      <c r="AL75" s="439">
        <f>$AL$20</f>
        <v>0</v>
      </c>
      <c r="AM75" s="1026">
        <v>10</v>
      </c>
      <c r="AN75" s="1022"/>
      <c r="AO75" s="1047"/>
    </row>
    <row r="76" spans="33:38" ht="16.5" thickBot="1">
      <c r="AG76" s="441">
        <f>SUM(AG66:AG75)</f>
        <v>36</v>
      </c>
      <c r="AH76" s="442" t="s">
        <v>18</v>
      </c>
      <c r="AI76" s="442">
        <f>SUM(AI66:AI75)</f>
        <v>36</v>
      </c>
      <c r="AJ76" s="442">
        <f>SUM(AJ66:AJ75)</f>
        <v>136</v>
      </c>
      <c r="AK76" s="442" t="s">
        <v>18</v>
      </c>
      <c r="AL76" s="443">
        <f>SUM(AL66:AL75)</f>
        <v>136</v>
      </c>
    </row>
  </sheetData>
  <sheetProtection password="C65E"/>
  <mergeCells count="25">
    <mergeCell ref="AM74:AO74"/>
    <mergeCell ref="AM75:AO75"/>
    <mergeCell ref="AM70:AO70"/>
    <mergeCell ref="AM71:AO71"/>
    <mergeCell ref="AM72:AO72"/>
    <mergeCell ref="AM73:AO73"/>
    <mergeCell ref="AM66:AO66"/>
    <mergeCell ref="AM67:AO67"/>
    <mergeCell ref="AM68:AO68"/>
    <mergeCell ref="AM69:AO69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22:AO22"/>
    <mergeCell ref="AM14:AO14"/>
    <mergeCell ref="AM16:AO16"/>
    <mergeCell ref="AM18:AO18"/>
    <mergeCell ref="AM20:AO20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29">
      <selection activeCell="P61" sqref="P61"/>
    </sheetView>
  </sheetViews>
  <sheetFormatPr defaultColWidth="11.421875" defaultRowHeight="12.75"/>
  <cols>
    <col min="1" max="1" width="4.7109375" style="170" customWidth="1"/>
    <col min="2" max="2" width="19.421875" style="170" customWidth="1"/>
    <col min="3" max="3" width="1.7109375" style="170" customWidth="1"/>
    <col min="4" max="4" width="0.85546875" style="170" customWidth="1"/>
    <col min="5" max="6" width="1.7109375" style="170" customWidth="1"/>
    <col min="7" max="7" width="0.85546875" style="170" customWidth="1"/>
    <col min="8" max="9" width="1.7109375" style="170" customWidth="1"/>
    <col min="10" max="10" width="0.85546875" style="170" customWidth="1"/>
    <col min="11" max="12" width="1.7109375" style="170" customWidth="1"/>
    <col min="13" max="13" width="0.85546875" style="170" customWidth="1"/>
    <col min="14" max="15" width="1.7109375" style="170" customWidth="1"/>
    <col min="16" max="16" width="0.85546875" style="170" customWidth="1"/>
    <col min="17" max="18" width="1.7109375" style="170" customWidth="1"/>
    <col min="19" max="19" width="0.85546875" style="170" customWidth="1"/>
    <col min="20" max="21" width="1.7109375" style="170" customWidth="1"/>
    <col min="22" max="22" width="0.85546875" style="170" customWidth="1"/>
    <col min="23" max="24" width="1.7109375" style="170" customWidth="1"/>
    <col min="25" max="25" width="0.85546875" style="170" customWidth="1"/>
    <col min="26" max="27" width="1.7109375" style="170" customWidth="1"/>
    <col min="28" max="28" width="0.85546875" style="170" customWidth="1"/>
    <col min="29" max="30" width="1.7109375" style="170" customWidth="1"/>
    <col min="31" max="31" width="0.85546875" style="170" customWidth="1"/>
    <col min="32" max="32" width="1.7109375" style="170" customWidth="1"/>
    <col min="33" max="33" width="3.57421875" style="170" customWidth="1"/>
    <col min="34" max="34" width="0.85546875" style="170" customWidth="1"/>
    <col min="35" max="35" width="3.28125" style="170" customWidth="1"/>
    <col min="36" max="36" width="6.00390625" style="170" customWidth="1"/>
    <col min="37" max="37" width="0.85546875" style="170" customWidth="1"/>
    <col min="38" max="38" width="5.00390625" style="170" customWidth="1"/>
    <col min="39" max="39" width="1.7109375" style="170" customWidth="1"/>
    <col min="40" max="40" width="0.85546875" style="170" customWidth="1"/>
    <col min="41" max="41" width="2.57421875" style="170" customWidth="1"/>
    <col min="42" max="16384" width="11.421875" style="170" customWidth="1"/>
  </cols>
  <sheetData>
    <row r="1" spans="1:41" ht="15.75" customHeight="1">
      <c r="A1" s="262" t="s">
        <v>0</v>
      </c>
      <c r="B1" s="263"/>
      <c r="C1" s="261" t="s">
        <v>100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1" t="s">
        <v>166</v>
      </c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</row>
    <row r="2" spans="1:41" ht="8.25" customHeight="1" thickBot="1">
      <c r="A2" s="262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</row>
    <row r="3" spans="1:41" ht="16.5" thickBot="1">
      <c r="A3" s="264" t="s">
        <v>1</v>
      </c>
      <c r="B3" s="265" t="s">
        <v>2</v>
      </c>
      <c r="C3" s="266"/>
      <c r="D3" s="267" t="s">
        <v>3</v>
      </c>
      <c r="E3" s="268"/>
      <c r="F3" s="266"/>
      <c r="G3" s="267" t="s">
        <v>4</v>
      </c>
      <c r="H3" s="268"/>
      <c r="I3" s="266"/>
      <c r="J3" s="267" t="s">
        <v>5</v>
      </c>
      <c r="K3" s="268"/>
      <c r="L3" s="266"/>
      <c r="M3" s="267" t="s">
        <v>6</v>
      </c>
      <c r="N3" s="268"/>
      <c r="O3" s="266"/>
      <c r="P3" s="267" t="s">
        <v>7</v>
      </c>
      <c r="Q3" s="268"/>
      <c r="R3" s="266"/>
      <c r="S3" s="267" t="s">
        <v>8</v>
      </c>
      <c r="T3" s="268"/>
      <c r="U3" s="266"/>
      <c r="V3" s="267" t="s">
        <v>9</v>
      </c>
      <c r="W3" s="268"/>
      <c r="X3" s="266"/>
      <c r="Y3" s="267" t="s">
        <v>10</v>
      </c>
      <c r="Z3" s="268"/>
      <c r="AA3" s="266"/>
      <c r="AB3" s="267" t="s">
        <v>11</v>
      </c>
      <c r="AC3" s="268"/>
      <c r="AD3" s="266"/>
      <c r="AE3" s="267" t="s">
        <v>12</v>
      </c>
      <c r="AF3" s="269"/>
      <c r="AG3" s="1048" t="s">
        <v>15</v>
      </c>
      <c r="AH3" s="1049"/>
      <c r="AI3" s="1050"/>
      <c r="AJ3" s="1051" t="s">
        <v>16</v>
      </c>
      <c r="AK3" s="1049"/>
      <c r="AL3" s="1049"/>
      <c r="AM3" s="1052" t="s">
        <v>17</v>
      </c>
      <c r="AN3" s="1053"/>
      <c r="AO3" s="1054"/>
    </row>
    <row r="4" spans="1:41" ht="13.5" customHeight="1">
      <c r="A4" s="270">
        <v>1</v>
      </c>
      <c r="B4" s="271" t="s">
        <v>167</v>
      </c>
      <c r="C4" s="272"/>
      <c r="D4" s="273"/>
      <c r="E4" s="274"/>
      <c r="F4" s="275">
        <f>$O$58</f>
        <v>3</v>
      </c>
      <c r="G4" s="276" t="s">
        <v>18</v>
      </c>
      <c r="H4" s="277">
        <f>$Q$58</f>
        <v>1</v>
      </c>
      <c r="I4" s="275">
        <f>$AM$48</f>
        <v>3</v>
      </c>
      <c r="J4" s="276" t="s">
        <v>18</v>
      </c>
      <c r="K4" s="277">
        <f>$AO$48</f>
        <v>0</v>
      </c>
      <c r="L4" s="275">
        <f>$O$51</f>
        <v>3</v>
      </c>
      <c r="M4" s="276" t="s">
        <v>18</v>
      </c>
      <c r="N4" s="277">
        <f>$Q$51</f>
        <v>0</v>
      </c>
      <c r="O4" s="275">
        <f>$AM$42</f>
        <v>3</v>
      </c>
      <c r="P4" s="276" t="s">
        <v>18</v>
      </c>
      <c r="Q4" s="277">
        <f>$AO$42</f>
        <v>0</v>
      </c>
      <c r="R4" s="275">
        <f>$O$42</f>
        <v>3</v>
      </c>
      <c r="S4" s="276" t="s">
        <v>18</v>
      </c>
      <c r="T4" s="277">
        <f>$Q$42</f>
        <v>0</v>
      </c>
      <c r="U4" s="275">
        <f>$AM$36</f>
        <v>3</v>
      </c>
      <c r="V4" s="276" t="s">
        <v>18</v>
      </c>
      <c r="W4" s="277">
        <f>$AO$36</f>
        <v>0</v>
      </c>
      <c r="X4" s="275">
        <f>$O$34</f>
        <v>3</v>
      </c>
      <c r="Y4" s="276" t="s">
        <v>18</v>
      </c>
      <c r="Z4" s="277">
        <f>$Q$34</f>
        <v>0</v>
      </c>
      <c r="AA4" s="275">
        <f>$AM$30</f>
        <v>3</v>
      </c>
      <c r="AB4" s="276" t="s">
        <v>18</v>
      </c>
      <c r="AC4" s="277">
        <f>$AO$30</f>
        <v>1</v>
      </c>
      <c r="AD4" s="275">
        <f>$O$26</f>
        <v>3</v>
      </c>
      <c r="AE4" s="276" t="s">
        <v>18</v>
      </c>
      <c r="AF4" s="278">
        <f>$Q$26</f>
        <v>0</v>
      </c>
      <c r="AG4" s="279">
        <f>SUM(AD5,AA5,X5,U5,R5,O5,L5,I5,F5)</f>
        <v>9</v>
      </c>
      <c r="AH4" s="276" t="s">
        <v>18</v>
      </c>
      <c r="AI4" s="279">
        <f>SUM(AF5,AC5,Z5,W5,T5,Q5,N5,K5,H5)</f>
        <v>0</v>
      </c>
      <c r="AJ4" s="280">
        <f>SUM(AD4,AA4,X4,U4,R4,O4,L4,I4,F4)</f>
        <v>27</v>
      </c>
      <c r="AK4" s="276" t="s">
        <v>18</v>
      </c>
      <c r="AL4" s="279">
        <f>SUM(AF4,AC4,Z4,W4,T4,Q4,N4,K4,H4)</f>
        <v>2</v>
      </c>
      <c r="AM4" s="1055"/>
      <c r="AN4" s="1056"/>
      <c r="AO4" s="1057"/>
    </row>
    <row r="5" spans="1:41" ht="13.5" customHeight="1" thickBot="1">
      <c r="A5" s="283"/>
      <c r="B5" s="284" t="s">
        <v>112</v>
      </c>
      <c r="C5" s="285"/>
      <c r="D5" s="286"/>
      <c r="E5" s="287"/>
      <c r="F5" s="288">
        <f>IF(F4=3,1,0)</f>
        <v>1</v>
      </c>
      <c r="G5" s="289" t="s">
        <v>18</v>
      </c>
      <c r="H5" s="290">
        <f>IF(H4=3,1,0)</f>
        <v>0</v>
      </c>
      <c r="I5" s="288">
        <f>IF(I4=3,1,0)</f>
        <v>1</v>
      </c>
      <c r="J5" s="289" t="s">
        <v>18</v>
      </c>
      <c r="K5" s="291">
        <f>IF(K4=3,1,0)</f>
        <v>0</v>
      </c>
      <c r="L5" s="288">
        <f>IF(L4=3,1,0)</f>
        <v>1</v>
      </c>
      <c r="M5" s="289" t="s">
        <v>18</v>
      </c>
      <c r="N5" s="291">
        <f>IF(N4=3,1,0)</f>
        <v>0</v>
      </c>
      <c r="O5" s="288">
        <f>IF(O4=3,1,0)</f>
        <v>1</v>
      </c>
      <c r="P5" s="289" t="s">
        <v>18</v>
      </c>
      <c r="Q5" s="291">
        <f>IF(Q4=3,1,0)</f>
        <v>0</v>
      </c>
      <c r="R5" s="288">
        <f>IF(R4=3,1,0)</f>
        <v>1</v>
      </c>
      <c r="S5" s="289" t="s">
        <v>18</v>
      </c>
      <c r="T5" s="291">
        <f>IF(T4=3,1,0)</f>
        <v>0</v>
      </c>
      <c r="U5" s="288">
        <f>IF(U4=3,1,0)</f>
        <v>1</v>
      </c>
      <c r="V5" s="289" t="s">
        <v>18</v>
      </c>
      <c r="W5" s="291">
        <f>IF(W4=3,1,0)</f>
        <v>0</v>
      </c>
      <c r="X5" s="288">
        <f>IF(X4=3,1,0)</f>
        <v>1</v>
      </c>
      <c r="Y5" s="289" t="s">
        <v>18</v>
      </c>
      <c r="Z5" s="291">
        <f>IF(Z4=3,1,0)</f>
        <v>0</v>
      </c>
      <c r="AA5" s="288">
        <f>IF(AA4=3,1,0)</f>
        <v>1</v>
      </c>
      <c r="AB5" s="289" t="s">
        <v>18</v>
      </c>
      <c r="AC5" s="291">
        <f>IF(AC4=3,1,0)</f>
        <v>0</v>
      </c>
      <c r="AD5" s="288">
        <f>IF(AD4=3,1,0)</f>
        <v>1</v>
      </c>
      <c r="AE5" s="289" t="s">
        <v>18</v>
      </c>
      <c r="AF5" s="292">
        <f>IF(AF4=3,1,0)</f>
        <v>0</v>
      </c>
      <c r="AG5" s="293"/>
      <c r="AH5" s="294"/>
      <c r="AI5" s="294"/>
      <c r="AJ5" s="295"/>
      <c r="AK5" s="294"/>
      <c r="AL5" s="293"/>
      <c r="AM5" s="296"/>
      <c r="AN5" s="297"/>
      <c r="AO5" s="298"/>
    </row>
    <row r="6" spans="1:41" ht="13.5" customHeight="1">
      <c r="A6" s="270">
        <v>2</v>
      </c>
      <c r="B6" s="299" t="s">
        <v>172</v>
      </c>
      <c r="C6" s="275">
        <f>$Q$58</f>
        <v>1</v>
      </c>
      <c r="D6" s="276" t="s">
        <v>18</v>
      </c>
      <c r="E6" s="277">
        <f>$O$58</f>
        <v>3</v>
      </c>
      <c r="F6" s="272"/>
      <c r="G6" s="300"/>
      <c r="H6" s="274"/>
      <c r="I6" s="301">
        <f>$O$50</f>
        <v>3</v>
      </c>
      <c r="J6" s="276" t="s">
        <v>18</v>
      </c>
      <c r="K6" s="277">
        <f>$Q$50</f>
        <v>1</v>
      </c>
      <c r="L6" s="275">
        <f>$AM$41</f>
        <v>3</v>
      </c>
      <c r="M6" s="276" t="s">
        <v>18</v>
      </c>
      <c r="N6" s="277">
        <f>$AO$41</f>
        <v>0</v>
      </c>
      <c r="O6" s="275">
        <f>$O$43</f>
        <v>3</v>
      </c>
      <c r="P6" s="276" t="s">
        <v>18</v>
      </c>
      <c r="Q6" s="277">
        <f>$Q$43</f>
        <v>0</v>
      </c>
      <c r="R6" s="275">
        <f>$AM$35</f>
        <v>3</v>
      </c>
      <c r="S6" s="276" t="s">
        <v>18</v>
      </c>
      <c r="T6" s="277">
        <f>$AO$35</f>
        <v>0</v>
      </c>
      <c r="U6" s="275">
        <f>$O$35</f>
        <v>3</v>
      </c>
      <c r="V6" s="276" t="s">
        <v>18</v>
      </c>
      <c r="W6" s="277">
        <f>$Q$35</f>
        <v>0</v>
      </c>
      <c r="X6" s="275">
        <f>$AM$29</f>
        <v>3</v>
      </c>
      <c r="Y6" s="276" t="s">
        <v>18</v>
      </c>
      <c r="Z6" s="277">
        <f>$AO$29</f>
        <v>0</v>
      </c>
      <c r="AA6" s="275">
        <f>$O$27</f>
        <v>3</v>
      </c>
      <c r="AB6" s="276" t="s">
        <v>18</v>
      </c>
      <c r="AC6" s="277">
        <f>$Q$27</f>
        <v>0</v>
      </c>
      <c r="AD6" s="275">
        <f>$AM$47</f>
        <v>3</v>
      </c>
      <c r="AE6" s="276" t="s">
        <v>18</v>
      </c>
      <c r="AF6" s="278">
        <f>$AO$47</f>
        <v>0</v>
      </c>
      <c r="AG6" s="302">
        <f>SUM(AD7,AA7,X7,U7,R7,O7,L7,I7,C7)</f>
        <v>8</v>
      </c>
      <c r="AH6" s="276" t="s">
        <v>18</v>
      </c>
      <c r="AI6" s="303">
        <f>SUM(AF7,AC7,Z7,W7,T7,Q7,N7,K7,E7)</f>
        <v>1</v>
      </c>
      <c r="AJ6" s="280">
        <f>SUM(AD6,AA6,X6,U6,R6,O6,L6,I6,C6)</f>
        <v>25</v>
      </c>
      <c r="AK6" s="276" t="s">
        <v>18</v>
      </c>
      <c r="AL6" s="279">
        <f>SUM(AF6,AC6,Z6,W6,T6,Q6,N6,K6,E6)</f>
        <v>4</v>
      </c>
      <c r="AM6" s="1055"/>
      <c r="AN6" s="1056"/>
      <c r="AO6" s="1057"/>
    </row>
    <row r="7" spans="1:41" ht="13.5" customHeight="1" thickBot="1">
      <c r="A7" s="283"/>
      <c r="B7" s="304" t="s">
        <v>115</v>
      </c>
      <c r="C7" s="288">
        <f>IF(C6=3,1,0)</f>
        <v>0</v>
      </c>
      <c r="D7" s="291"/>
      <c r="E7" s="291">
        <f>IF(E6=3,1,0)</f>
        <v>1</v>
      </c>
      <c r="F7" s="285"/>
      <c r="G7" s="305"/>
      <c r="H7" s="287"/>
      <c r="I7" s="306">
        <f>IF(I6=3,1,0)</f>
        <v>1</v>
      </c>
      <c r="J7" s="291"/>
      <c r="K7" s="291">
        <f>IF(K6=3,1,0)</f>
        <v>0</v>
      </c>
      <c r="L7" s="288">
        <f>IF(L6=3,1,0)</f>
        <v>1</v>
      </c>
      <c r="M7" s="291"/>
      <c r="N7" s="291">
        <f>IF(N6=3,1,0)</f>
        <v>0</v>
      </c>
      <c r="O7" s="288">
        <f>IF(O6=3,1,0)</f>
        <v>1</v>
      </c>
      <c r="P7" s="291"/>
      <c r="Q7" s="291">
        <f>IF(Q6=3,1,0)</f>
        <v>0</v>
      </c>
      <c r="R7" s="288">
        <f>IF(R6=3,1,0)</f>
        <v>1</v>
      </c>
      <c r="S7" s="291"/>
      <c r="T7" s="291">
        <f>IF(T6=3,1,0)</f>
        <v>0</v>
      </c>
      <c r="U7" s="288">
        <f>IF(U6=3,1,0)</f>
        <v>1</v>
      </c>
      <c r="V7" s="291"/>
      <c r="W7" s="291">
        <f>IF(W6=3,1,0)</f>
        <v>0</v>
      </c>
      <c r="X7" s="288">
        <f>IF(X6=3,1,0)</f>
        <v>1</v>
      </c>
      <c r="Y7" s="291"/>
      <c r="Z7" s="291">
        <f>IF(Z6=3,1,0)</f>
        <v>0</v>
      </c>
      <c r="AA7" s="288">
        <f>IF(AA6=3,1,0)</f>
        <v>1</v>
      </c>
      <c r="AB7" s="291"/>
      <c r="AC7" s="291">
        <f>IF(AC6=3,1,0)</f>
        <v>0</v>
      </c>
      <c r="AD7" s="288">
        <f>IF(AD6=3,1,0)</f>
        <v>1</v>
      </c>
      <c r="AE7" s="291"/>
      <c r="AF7" s="291">
        <f>IF(AF6=3,1,0)</f>
        <v>0</v>
      </c>
      <c r="AG7" s="307"/>
      <c r="AH7" s="294"/>
      <c r="AI7" s="308"/>
      <c r="AJ7" s="309"/>
      <c r="AK7" s="294"/>
      <c r="AL7" s="293"/>
      <c r="AM7" s="296"/>
      <c r="AN7" s="310"/>
      <c r="AO7" s="298"/>
    </row>
    <row r="8" spans="1:41" ht="13.5" customHeight="1">
      <c r="A8" s="270">
        <v>3</v>
      </c>
      <c r="B8" s="299" t="s">
        <v>173</v>
      </c>
      <c r="C8" s="275">
        <f>$AO$48</f>
        <v>0</v>
      </c>
      <c r="D8" s="276" t="s">
        <v>18</v>
      </c>
      <c r="E8" s="277">
        <f>$AM$48</f>
        <v>3</v>
      </c>
      <c r="F8" s="275">
        <f>$Q$50</f>
        <v>1</v>
      </c>
      <c r="G8" s="276" t="s">
        <v>18</v>
      </c>
      <c r="H8" s="277">
        <f>$O$50</f>
        <v>3</v>
      </c>
      <c r="I8" s="272"/>
      <c r="J8" s="300"/>
      <c r="K8" s="274"/>
      <c r="L8" s="275">
        <f>$O$44</f>
        <v>3</v>
      </c>
      <c r="M8" s="276" t="s">
        <v>18</v>
      </c>
      <c r="N8" s="277">
        <f>$Q$44</f>
        <v>0</v>
      </c>
      <c r="O8" s="275">
        <f>$AM$34</f>
        <v>3</v>
      </c>
      <c r="P8" s="276" t="s">
        <v>18</v>
      </c>
      <c r="Q8" s="277">
        <f>$AO$34</f>
        <v>0</v>
      </c>
      <c r="R8" s="275">
        <f>$O$36</f>
        <v>3</v>
      </c>
      <c r="S8" s="276" t="s">
        <v>18</v>
      </c>
      <c r="T8" s="277">
        <f>$Q$36</f>
        <v>1</v>
      </c>
      <c r="U8" s="275">
        <f>$AM$28</f>
        <v>3</v>
      </c>
      <c r="V8" s="276" t="s">
        <v>18</v>
      </c>
      <c r="W8" s="277">
        <f>$AO$28</f>
        <v>1</v>
      </c>
      <c r="X8" s="275">
        <f>$O$28</f>
        <v>2</v>
      </c>
      <c r="Y8" s="276" t="s">
        <v>18</v>
      </c>
      <c r="Z8" s="277">
        <f>$Q$28</f>
        <v>3</v>
      </c>
      <c r="AA8" s="275">
        <f>$O$57</f>
        <v>3</v>
      </c>
      <c r="AB8" s="276" t="s">
        <v>18</v>
      </c>
      <c r="AC8" s="277">
        <f>$Q$57</f>
        <v>2</v>
      </c>
      <c r="AD8" s="275">
        <f>$AM$40</f>
        <v>0</v>
      </c>
      <c r="AE8" s="276" t="s">
        <v>18</v>
      </c>
      <c r="AF8" s="277">
        <f>$AO$40</f>
        <v>3</v>
      </c>
      <c r="AG8" s="302">
        <f>SUM(AD9,AA9,X9,U9,R9,O9,L9,F9,C9)</f>
        <v>5</v>
      </c>
      <c r="AH8" s="276" t="s">
        <v>18</v>
      </c>
      <c r="AI8" s="303">
        <f>SUM(AF9,AC9,Z9,W9,T9,Q9,N9,H9,E9)</f>
        <v>4</v>
      </c>
      <c r="AJ8" s="280">
        <f>SUM(AD8,AA8,X8,U8,R8,O8,L8,F8,C8)</f>
        <v>18</v>
      </c>
      <c r="AK8" s="276" t="s">
        <v>18</v>
      </c>
      <c r="AL8" s="279">
        <f>SUM(AF8,AC8,Z8,W8,T8,Q8,N8,H8,E8)</f>
        <v>16</v>
      </c>
      <c r="AM8" s="1058"/>
      <c r="AN8" s="1056"/>
      <c r="AO8" s="1057"/>
    </row>
    <row r="9" spans="1:41" ht="13.5" customHeight="1" thickBot="1">
      <c r="A9" s="283"/>
      <c r="B9" s="304" t="s">
        <v>124</v>
      </c>
      <c r="C9" s="288">
        <f>IF(C8=3,1,0)</f>
        <v>0</v>
      </c>
      <c r="D9" s="291"/>
      <c r="E9" s="291">
        <f>IF(E8=3,1,0)</f>
        <v>1</v>
      </c>
      <c r="F9" s="288">
        <f>IF(F8=3,1,0)</f>
        <v>0</v>
      </c>
      <c r="G9" s="291"/>
      <c r="H9" s="291">
        <f>IF(H8=3,1,0)</f>
        <v>1</v>
      </c>
      <c r="I9" s="285"/>
      <c r="J9" s="305"/>
      <c r="K9" s="287"/>
      <c r="L9" s="291">
        <f>IF(L8=3,1,0)</f>
        <v>1</v>
      </c>
      <c r="M9" s="291"/>
      <c r="N9" s="291">
        <f>IF(N8=3,1,0)</f>
        <v>0</v>
      </c>
      <c r="O9" s="288">
        <f>IF(O8=3,1,0)</f>
        <v>1</v>
      </c>
      <c r="P9" s="291"/>
      <c r="Q9" s="291">
        <f>IF(Q8=3,1,0)</f>
        <v>0</v>
      </c>
      <c r="R9" s="288">
        <f>IF(R8=3,1,0)</f>
        <v>1</v>
      </c>
      <c r="S9" s="291"/>
      <c r="T9" s="291">
        <f>IF(T8=3,1,0)</f>
        <v>0</v>
      </c>
      <c r="U9" s="288">
        <f>IF(U8=3,1,0)</f>
        <v>1</v>
      </c>
      <c r="V9" s="291"/>
      <c r="W9" s="291">
        <f>IF(W8=3,1,0)</f>
        <v>0</v>
      </c>
      <c r="X9" s="288">
        <f>IF(X8=3,1,0)</f>
        <v>0</v>
      </c>
      <c r="Y9" s="291"/>
      <c r="Z9" s="291">
        <f>IF(Z8=3,1,0)</f>
        <v>1</v>
      </c>
      <c r="AA9" s="288">
        <f>IF(AA8=3,1,0)</f>
        <v>1</v>
      </c>
      <c r="AB9" s="291"/>
      <c r="AC9" s="291">
        <f>IF(AC8=3,1,0)</f>
        <v>0</v>
      </c>
      <c r="AD9" s="288">
        <f>IF(AD8=3,1,0)</f>
        <v>0</v>
      </c>
      <c r="AE9" s="291"/>
      <c r="AF9" s="291">
        <f>IF(AF8=3,1,0)</f>
        <v>1</v>
      </c>
      <c r="AG9" s="307"/>
      <c r="AH9" s="294"/>
      <c r="AI9" s="308"/>
      <c r="AJ9" s="309"/>
      <c r="AK9" s="294"/>
      <c r="AL9" s="311"/>
      <c r="AM9" s="296"/>
      <c r="AN9" s="310"/>
      <c r="AO9" s="298"/>
    </row>
    <row r="10" spans="1:41" ht="13.5" customHeight="1">
      <c r="A10" s="270">
        <v>4</v>
      </c>
      <c r="B10" s="299" t="s">
        <v>238</v>
      </c>
      <c r="C10" s="275">
        <f>$Q$51</f>
        <v>0</v>
      </c>
      <c r="D10" s="276" t="s">
        <v>18</v>
      </c>
      <c r="E10" s="277">
        <f>$O$51</f>
        <v>3</v>
      </c>
      <c r="F10" s="275">
        <f>$AO$41</f>
        <v>0</v>
      </c>
      <c r="G10" s="276" t="s">
        <v>18</v>
      </c>
      <c r="H10" s="277">
        <f>$AM$41</f>
        <v>3</v>
      </c>
      <c r="I10" s="275">
        <f>$Q$44</f>
        <v>0</v>
      </c>
      <c r="J10" s="276" t="s">
        <v>18</v>
      </c>
      <c r="K10" s="277">
        <f>$O$44</f>
        <v>3</v>
      </c>
      <c r="L10" s="272"/>
      <c r="M10" s="300"/>
      <c r="N10" s="274"/>
      <c r="O10" s="275">
        <f>$O$37</f>
        <v>0</v>
      </c>
      <c r="P10" s="276" t="s">
        <v>18</v>
      </c>
      <c r="Q10" s="277">
        <f>$Q$37</f>
        <v>3</v>
      </c>
      <c r="R10" s="275">
        <f>$AM$27</f>
        <v>0</v>
      </c>
      <c r="S10" s="276" t="s">
        <v>18</v>
      </c>
      <c r="T10" s="277">
        <f>$AO$27</f>
        <v>3</v>
      </c>
      <c r="U10" s="275">
        <f>$O$29</f>
        <v>3</v>
      </c>
      <c r="V10" s="276" t="s">
        <v>18</v>
      </c>
      <c r="W10" s="277">
        <f>$Q$29</f>
        <v>0</v>
      </c>
      <c r="X10" s="275">
        <f>$O$56</f>
        <v>1</v>
      </c>
      <c r="Y10" s="276" t="s">
        <v>18</v>
      </c>
      <c r="Z10" s="277">
        <f>$Q$56</f>
        <v>3</v>
      </c>
      <c r="AA10" s="275">
        <f>$AM$49</f>
        <v>0</v>
      </c>
      <c r="AB10" s="276" t="s">
        <v>18</v>
      </c>
      <c r="AC10" s="277">
        <f>$AO$49</f>
        <v>3</v>
      </c>
      <c r="AD10" s="275">
        <f>$AM$33</f>
        <v>0</v>
      </c>
      <c r="AE10" s="276" t="s">
        <v>18</v>
      </c>
      <c r="AF10" s="277">
        <f>$AO$33</f>
        <v>3</v>
      </c>
      <c r="AG10" s="302">
        <f>SUM(AD11,AA11,X11,U11,R11,O11,I11,F11,C11)</f>
        <v>1</v>
      </c>
      <c r="AH10" s="276" t="s">
        <v>18</v>
      </c>
      <c r="AI10" s="303">
        <f>SUM(AF11,AC11,Z11,W11,T11,Q11,K11,H11,E11)</f>
        <v>8</v>
      </c>
      <c r="AJ10" s="280">
        <f>SUM(AD10,AA10,X10,U10,R10,O10,I10,F10,C10)</f>
        <v>4</v>
      </c>
      <c r="AK10" s="276" t="s">
        <v>18</v>
      </c>
      <c r="AL10" s="279">
        <f>SUM(AF10,AC10,Z10,W10,T10,Q10,K10,H10,E10)</f>
        <v>24</v>
      </c>
      <c r="AM10" s="1055"/>
      <c r="AN10" s="1056"/>
      <c r="AO10" s="1057"/>
    </row>
    <row r="11" spans="1:41" ht="13.5" customHeight="1" thickBot="1">
      <c r="A11" s="283"/>
      <c r="B11" s="304" t="s">
        <v>233</v>
      </c>
      <c r="C11" s="288">
        <f>IF(C10=3,1,0)</f>
        <v>0</v>
      </c>
      <c r="D11" s="291"/>
      <c r="E11" s="291">
        <f>IF(E10=3,1,0)</f>
        <v>1</v>
      </c>
      <c r="F11" s="288">
        <f>IF(F10=3,1,0)</f>
        <v>0</v>
      </c>
      <c r="G11" s="291"/>
      <c r="H11" s="291">
        <f>IF(H10=3,1,0)</f>
        <v>1</v>
      </c>
      <c r="I11" s="288">
        <f>IF(I10=3,1,0)</f>
        <v>0</v>
      </c>
      <c r="J11" s="291"/>
      <c r="K11" s="291">
        <f>IF(K10=3,1,0)</f>
        <v>1</v>
      </c>
      <c r="L11" s="285"/>
      <c r="M11" s="305"/>
      <c r="N11" s="287"/>
      <c r="O11" s="291">
        <f>IF(O10=3,1,0)</f>
        <v>0</v>
      </c>
      <c r="P11" s="291"/>
      <c r="Q11" s="291">
        <f>IF(Q10=3,1,0)</f>
        <v>1</v>
      </c>
      <c r="R11" s="288">
        <f>IF(R10=3,1,0)</f>
        <v>0</v>
      </c>
      <c r="S11" s="291"/>
      <c r="T11" s="291">
        <f>IF(T10=3,1,0)</f>
        <v>1</v>
      </c>
      <c r="U11" s="288">
        <f>IF(U10=3,1,0)</f>
        <v>1</v>
      </c>
      <c r="V11" s="291"/>
      <c r="W11" s="291">
        <f>IF(W10=3,1,0)</f>
        <v>0</v>
      </c>
      <c r="X11" s="288">
        <f>IF(X10=3,1,0)</f>
        <v>0</v>
      </c>
      <c r="Y11" s="291"/>
      <c r="Z11" s="291">
        <f>IF(Z10=3,1,0)</f>
        <v>1</v>
      </c>
      <c r="AA11" s="288">
        <f>IF(AA10=3,1,0)</f>
        <v>0</v>
      </c>
      <c r="AB11" s="291"/>
      <c r="AC11" s="291">
        <f>IF(AC10=3,1,0)</f>
        <v>1</v>
      </c>
      <c r="AD11" s="288">
        <f>IF(AD10=3,1,0)</f>
        <v>0</v>
      </c>
      <c r="AE11" s="291"/>
      <c r="AF11" s="291">
        <f>IF(AF10=3,1,0)</f>
        <v>1</v>
      </c>
      <c r="AG11" s="307"/>
      <c r="AH11" s="294"/>
      <c r="AI11" s="308"/>
      <c r="AJ11" s="309"/>
      <c r="AK11" s="294"/>
      <c r="AL11" s="311"/>
      <c r="AM11" s="296"/>
      <c r="AN11" s="310"/>
      <c r="AO11" s="298"/>
    </row>
    <row r="12" spans="1:41" ht="13.5" customHeight="1">
      <c r="A12" s="270">
        <v>5</v>
      </c>
      <c r="B12" s="299" t="s">
        <v>175</v>
      </c>
      <c r="C12" s="275">
        <f>$AO$42</f>
        <v>0</v>
      </c>
      <c r="D12" s="276" t="s">
        <v>18</v>
      </c>
      <c r="E12" s="277">
        <f>$AM$42</f>
        <v>3</v>
      </c>
      <c r="F12" s="275">
        <f>$Q$43</f>
        <v>0</v>
      </c>
      <c r="G12" s="276" t="s">
        <v>18</v>
      </c>
      <c r="H12" s="277">
        <f>$O$43</f>
        <v>3</v>
      </c>
      <c r="I12" s="275">
        <f>$AO$34</f>
        <v>0</v>
      </c>
      <c r="J12" s="276" t="s">
        <v>18</v>
      </c>
      <c r="K12" s="277">
        <f>$AM$34</f>
        <v>3</v>
      </c>
      <c r="L12" s="275">
        <f>$Q$37</f>
        <v>3</v>
      </c>
      <c r="M12" s="276" t="s">
        <v>18</v>
      </c>
      <c r="N12" s="277">
        <f>$O$37</f>
        <v>0</v>
      </c>
      <c r="O12" s="272"/>
      <c r="P12" s="300"/>
      <c r="Q12" s="274"/>
      <c r="R12" s="275">
        <f>$O$30</f>
        <v>3</v>
      </c>
      <c r="S12" s="276" t="s">
        <v>18</v>
      </c>
      <c r="T12" s="277">
        <f>$Q$30</f>
        <v>0</v>
      </c>
      <c r="U12" s="275">
        <f>$O$55</f>
        <v>3</v>
      </c>
      <c r="V12" s="276" t="s">
        <v>18</v>
      </c>
      <c r="W12" s="277">
        <f>$Q$55</f>
        <v>2</v>
      </c>
      <c r="X12" s="275">
        <f>$AM$50</f>
        <v>2</v>
      </c>
      <c r="Y12" s="276" t="s">
        <v>18</v>
      </c>
      <c r="Z12" s="277">
        <f>$AO$50</f>
        <v>3</v>
      </c>
      <c r="AA12" s="275">
        <f>$O$49</f>
        <v>2</v>
      </c>
      <c r="AB12" s="276" t="s">
        <v>18</v>
      </c>
      <c r="AC12" s="277">
        <f>$Q$49</f>
        <v>3</v>
      </c>
      <c r="AD12" s="275">
        <f>$AM$26</f>
        <v>1</v>
      </c>
      <c r="AE12" s="276" t="s">
        <v>18</v>
      </c>
      <c r="AF12" s="277">
        <f>$AO$26</f>
        <v>3</v>
      </c>
      <c r="AG12" s="302">
        <f>SUM(AD13,AA13,X13,U13,R13,L13,I13,F13,C13)</f>
        <v>3</v>
      </c>
      <c r="AH12" s="276" t="s">
        <v>18</v>
      </c>
      <c r="AI12" s="303">
        <f>SUM(AF13,AC13,Z13,W13,T13,N13,K13,H13,E13)</f>
        <v>6</v>
      </c>
      <c r="AJ12" s="280">
        <f>SUM(AD12,AA12,X12,U12,R12,L12,I12,F12,C12)</f>
        <v>14</v>
      </c>
      <c r="AK12" s="276" t="s">
        <v>18</v>
      </c>
      <c r="AL12" s="279">
        <f>SUM(AF12,AC12,Z12,W12,T12,N12,K12,H12,E12)</f>
        <v>20</v>
      </c>
      <c r="AM12" s="1055"/>
      <c r="AN12" s="1056"/>
      <c r="AO12" s="1057"/>
    </row>
    <row r="13" spans="1:41" ht="13.5" customHeight="1" thickBot="1">
      <c r="A13" s="283"/>
      <c r="B13" s="304" t="s">
        <v>107</v>
      </c>
      <c r="C13" s="288">
        <f>IF(C12=3,1,0)</f>
        <v>0</v>
      </c>
      <c r="D13" s="291"/>
      <c r="E13" s="291">
        <f>IF(E12=3,1,0)</f>
        <v>1</v>
      </c>
      <c r="F13" s="288">
        <f>IF(F12=3,1,0)</f>
        <v>0</v>
      </c>
      <c r="G13" s="291"/>
      <c r="H13" s="291">
        <f>IF(H12=3,1,0)</f>
        <v>1</v>
      </c>
      <c r="I13" s="288">
        <f>IF(I12=3,1,0)</f>
        <v>0</v>
      </c>
      <c r="J13" s="291"/>
      <c r="K13" s="291">
        <f>IF(K12=3,1,0)</f>
        <v>1</v>
      </c>
      <c r="L13" s="288">
        <f>IF(L12=3,1,0)</f>
        <v>1</v>
      </c>
      <c r="M13" s="291"/>
      <c r="N13" s="291">
        <f>IF(N12=3,1,0)</f>
        <v>0</v>
      </c>
      <c r="O13" s="285"/>
      <c r="P13" s="305"/>
      <c r="Q13" s="287"/>
      <c r="R13" s="291">
        <f>IF(R12=3,1,0)</f>
        <v>1</v>
      </c>
      <c r="S13" s="291"/>
      <c r="T13" s="291">
        <f>IF(T12=3,1,0)</f>
        <v>0</v>
      </c>
      <c r="U13" s="288">
        <f>IF(U12=3,1,0)</f>
        <v>1</v>
      </c>
      <c r="V13" s="291"/>
      <c r="W13" s="291">
        <f>IF(W12=3,1,0)</f>
        <v>0</v>
      </c>
      <c r="X13" s="288">
        <f>IF(X12=3,1,0)</f>
        <v>0</v>
      </c>
      <c r="Y13" s="291"/>
      <c r="Z13" s="291">
        <f>IF(Z12=3,1,0)</f>
        <v>1</v>
      </c>
      <c r="AA13" s="288">
        <f>IF(AA12=3,1,0)</f>
        <v>0</v>
      </c>
      <c r="AB13" s="291"/>
      <c r="AC13" s="291">
        <f>IF(AC12=3,1,0)</f>
        <v>1</v>
      </c>
      <c r="AD13" s="288">
        <f>IF(AD12=3,1,0)</f>
        <v>0</v>
      </c>
      <c r="AE13" s="291"/>
      <c r="AF13" s="291">
        <f>IF(AF12=3,1,0)</f>
        <v>1</v>
      </c>
      <c r="AG13" s="307"/>
      <c r="AH13" s="294"/>
      <c r="AI13" s="312"/>
      <c r="AJ13" s="309"/>
      <c r="AK13" s="294"/>
      <c r="AL13" s="311"/>
      <c r="AM13" s="296"/>
      <c r="AN13" s="310"/>
      <c r="AO13" s="298"/>
    </row>
    <row r="14" spans="1:41" ht="13.5" customHeight="1">
      <c r="A14" s="270">
        <v>6</v>
      </c>
      <c r="B14" s="299" t="s">
        <v>176</v>
      </c>
      <c r="C14" s="275">
        <f>$Q$42</f>
        <v>0</v>
      </c>
      <c r="D14" s="276" t="s">
        <v>18</v>
      </c>
      <c r="E14" s="277">
        <f>$O$42</f>
        <v>3</v>
      </c>
      <c r="F14" s="275">
        <f>$AO$35</f>
        <v>0</v>
      </c>
      <c r="G14" s="276" t="s">
        <v>18</v>
      </c>
      <c r="H14" s="277">
        <f>$AM$35</f>
        <v>3</v>
      </c>
      <c r="I14" s="275">
        <f>$Q$36</f>
        <v>1</v>
      </c>
      <c r="J14" s="276" t="s">
        <v>18</v>
      </c>
      <c r="K14" s="277">
        <f>$O$36</f>
        <v>3</v>
      </c>
      <c r="L14" s="275">
        <f>$AO$27</f>
        <v>3</v>
      </c>
      <c r="M14" s="276" t="s">
        <v>18</v>
      </c>
      <c r="N14" s="277">
        <f>$AM$27</f>
        <v>0</v>
      </c>
      <c r="O14" s="275">
        <f>$Q$30</f>
        <v>0</v>
      </c>
      <c r="P14" s="276" t="s">
        <v>18</v>
      </c>
      <c r="Q14" s="277">
        <f>$O$30</f>
        <v>3</v>
      </c>
      <c r="R14" s="272"/>
      <c r="S14" s="300"/>
      <c r="T14" s="274"/>
      <c r="U14" s="275">
        <f>$AM$51</f>
        <v>0</v>
      </c>
      <c r="V14" s="276" t="s">
        <v>18</v>
      </c>
      <c r="W14" s="277">
        <f>$AO$51</f>
        <v>3</v>
      </c>
      <c r="X14" s="275">
        <f>$O$48</f>
        <v>3</v>
      </c>
      <c r="Y14" s="276" t="s">
        <v>18</v>
      </c>
      <c r="Z14" s="277">
        <f>$Q$48</f>
        <v>2</v>
      </c>
      <c r="AA14" s="275">
        <f>$AM$43</f>
        <v>1</v>
      </c>
      <c r="AB14" s="276" t="s">
        <v>18</v>
      </c>
      <c r="AC14" s="277">
        <f>$AO$43</f>
        <v>3</v>
      </c>
      <c r="AD14" s="275">
        <f>$O$54</f>
        <v>1</v>
      </c>
      <c r="AE14" s="276" t="s">
        <v>18</v>
      </c>
      <c r="AF14" s="277">
        <f>$Q$54</f>
        <v>3</v>
      </c>
      <c r="AG14" s="302">
        <f>SUM(AD15,AA15,X15,U15,O15,L15,I15,F15,C15)</f>
        <v>2</v>
      </c>
      <c r="AH14" s="276" t="s">
        <v>18</v>
      </c>
      <c r="AI14" s="303">
        <f>SUM(AF15,AC15,Z15,W15,Q15,N15,K15,H15,E15)</f>
        <v>7</v>
      </c>
      <c r="AJ14" s="280">
        <f>SUM(AD14,AA14,X14,U14,O14,L14,I14,F14,C14)</f>
        <v>9</v>
      </c>
      <c r="AK14" s="276" t="s">
        <v>18</v>
      </c>
      <c r="AL14" s="279">
        <f>SUM(AF14,AC14,Z14,W14,Q14,N14,K14,H14,E14)</f>
        <v>23</v>
      </c>
      <c r="AM14" s="1055"/>
      <c r="AN14" s="1056"/>
      <c r="AO14" s="1057"/>
    </row>
    <row r="15" spans="1:41" ht="13.5" customHeight="1" thickBot="1">
      <c r="A15" s="283"/>
      <c r="B15" s="313" t="s">
        <v>177</v>
      </c>
      <c r="C15" s="288">
        <f>IF(C14=3,1,0)</f>
        <v>0</v>
      </c>
      <c r="D15" s="291"/>
      <c r="E15" s="291">
        <f>IF(E14=3,1,0)</f>
        <v>1</v>
      </c>
      <c r="F15" s="288">
        <f>IF(F14=3,1,0)</f>
        <v>0</v>
      </c>
      <c r="G15" s="291"/>
      <c r="H15" s="291">
        <f>IF(H14=3,1,0)</f>
        <v>1</v>
      </c>
      <c r="I15" s="288">
        <f>IF(I14=3,1,0)</f>
        <v>0</v>
      </c>
      <c r="J15" s="291"/>
      <c r="K15" s="291">
        <f>IF(K14=3,1,0)</f>
        <v>1</v>
      </c>
      <c r="L15" s="288">
        <f>IF(L14=3,1,0)</f>
        <v>1</v>
      </c>
      <c r="M15" s="291"/>
      <c r="N15" s="291">
        <f>IF(N14=3,1,0)</f>
        <v>0</v>
      </c>
      <c r="O15" s="288">
        <f>IF(O14=3,1,0)</f>
        <v>0</v>
      </c>
      <c r="P15" s="291"/>
      <c r="Q15" s="291">
        <f>IF(Q14=3,1,0)</f>
        <v>1</v>
      </c>
      <c r="R15" s="285"/>
      <c r="S15" s="305"/>
      <c r="T15" s="287"/>
      <c r="U15" s="291">
        <f>IF(U14=3,1,0)</f>
        <v>0</v>
      </c>
      <c r="V15" s="291"/>
      <c r="W15" s="291">
        <f>IF(W14=3,1,0)</f>
        <v>1</v>
      </c>
      <c r="X15" s="288">
        <f>IF(X14=3,1,0)</f>
        <v>1</v>
      </c>
      <c r="Y15" s="291"/>
      <c r="Z15" s="291">
        <f>IF(Z14=3,1,0)</f>
        <v>0</v>
      </c>
      <c r="AA15" s="288">
        <f>IF(AA14=3,1,0)</f>
        <v>0</v>
      </c>
      <c r="AB15" s="291"/>
      <c r="AC15" s="291">
        <f>IF(AC14=3,1,0)</f>
        <v>1</v>
      </c>
      <c r="AD15" s="288">
        <f>IF(AD14=3,1,0)</f>
        <v>0</v>
      </c>
      <c r="AE15" s="291"/>
      <c r="AF15" s="291">
        <f>IF(AF14=3,1,0)</f>
        <v>1</v>
      </c>
      <c r="AG15" s="307"/>
      <c r="AH15" s="294"/>
      <c r="AI15" s="312"/>
      <c r="AJ15" s="309"/>
      <c r="AK15" s="294"/>
      <c r="AL15" s="311"/>
      <c r="AM15" s="296"/>
      <c r="AN15" s="310"/>
      <c r="AO15" s="298"/>
    </row>
    <row r="16" spans="1:41" ht="13.5" customHeight="1">
      <c r="A16" s="270">
        <v>7</v>
      </c>
      <c r="B16" s="299" t="s">
        <v>171</v>
      </c>
      <c r="C16" s="275">
        <f>$AO$36</f>
        <v>0</v>
      </c>
      <c r="D16" s="276" t="s">
        <v>18</v>
      </c>
      <c r="E16" s="277">
        <f>$AM$36</f>
        <v>3</v>
      </c>
      <c r="F16" s="275">
        <f>$Q$35</f>
        <v>0</v>
      </c>
      <c r="G16" s="276" t="s">
        <v>18</v>
      </c>
      <c r="H16" s="277">
        <f>$O$35</f>
        <v>3</v>
      </c>
      <c r="I16" s="275">
        <f>$AO$28</f>
        <v>1</v>
      </c>
      <c r="J16" s="276" t="s">
        <v>18</v>
      </c>
      <c r="K16" s="277">
        <f>$AM$28</f>
        <v>3</v>
      </c>
      <c r="L16" s="275">
        <f>$Q$29</f>
        <v>0</v>
      </c>
      <c r="M16" s="276" t="s">
        <v>18</v>
      </c>
      <c r="N16" s="277">
        <f>$O$29</f>
        <v>3</v>
      </c>
      <c r="O16" s="275">
        <f>$Q$55</f>
        <v>2</v>
      </c>
      <c r="P16" s="276" t="s">
        <v>18</v>
      </c>
      <c r="Q16" s="277">
        <f>$O$55</f>
        <v>3</v>
      </c>
      <c r="R16" s="275">
        <f>$AO$51</f>
        <v>3</v>
      </c>
      <c r="S16" s="276" t="s">
        <v>18</v>
      </c>
      <c r="T16" s="277">
        <f>$AM$51</f>
        <v>0</v>
      </c>
      <c r="U16" s="272"/>
      <c r="V16" s="300"/>
      <c r="W16" s="274"/>
      <c r="X16" s="275">
        <f>$AM$44</f>
        <v>3</v>
      </c>
      <c r="Y16" s="276" t="s">
        <v>18</v>
      </c>
      <c r="Z16" s="277">
        <f>$AO$44</f>
        <v>1</v>
      </c>
      <c r="AA16" s="275">
        <f>$O$41</f>
        <v>0</v>
      </c>
      <c r="AB16" s="276" t="s">
        <v>18</v>
      </c>
      <c r="AC16" s="277">
        <f>$Q$41</f>
        <v>3</v>
      </c>
      <c r="AD16" s="275">
        <f>$O$47</f>
        <v>0</v>
      </c>
      <c r="AE16" s="276" t="s">
        <v>18</v>
      </c>
      <c r="AF16" s="277">
        <f>$Q$47</f>
        <v>3</v>
      </c>
      <c r="AG16" s="302">
        <f>SUM(AD17,AA17,X17,R17,O17,L17,I17,F17,C17)</f>
        <v>2</v>
      </c>
      <c r="AH16" s="276" t="s">
        <v>18</v>
      </c>
      <c r="AI16" s="303">
        <f>SUM(AF17,AC17,Z17,T17,Q17,N17,K17,H17,E17)</f>
        <v>7</v>
      </c>
      <c r="AJ16" s="280">
        <f>SUM(AD16,AA16,X16,R16,O16,L16,I16,F16,C16)</f>
        <v>9</v>
      </c>
      <c r="AK16" s="276" t="s">
        <v>18</v>
      </c>
      <c r="AL16" s="279">
        <f>SUM(AF16,AC16,Z16,T16,Q16,N16,K16,H16,E16)</f>
        <v>22</v>
      </c>
      <c r="AM16" s="1055"/>
      <c r="AN16" s="1056"/>
      <c r="AO16" s="1057"/>
    </row>
    <row r="17" spans="1:41" ht="13.5" customHeight="1" thickBot="1">
      <c r="A17" s="283"/>
      <c r="B17" s="304" t="s">
        <v>112</v>
      </c>
      <c r="C17" s="288">
        <f>IF(C16=3,1,0)</f>
        <v>0</v>
      </c>
      <c r="D17" s="291"/>
      <c r="E17" s="291">
        <f>IF(E16=3,1,0)</f>
        <v>1</v>
      </c>
      <c r="F17" s="288">
        <f>IF(F16=3,1,0)</f>
        <v>0</v>
      </c>
      <c r="G17" s="291"/>
      <c r="H17" s="291">
        <f>IF(H16=3,1,0)</f>
        <v>1</v>
      </c>
      <c r="I17" s="288">
        <f>IF(I16=3,1,0)</f>
        <v>0</v>
      </c>
      <c r="J17" s="291"/>
      <c r="K17" s="291">
        <f>IF(K16=3,1,0)</f>
        <v>1</v>
      </c>
      <c r="L17" s="288">
        <f>IF(L16=3,1,0)</f>
        <v>0</v>
      </c>
      <c r="M17" s="291"/>
      <c r="N17" s="291">
        <f>IF(N16=3,1,0)</f>
        <v>1</v>
      </c>
      <c r="O17" s="288">
        <f>IF(O16=3,1,0)</f>
        <v>0</v>
      </c>
      <c r="P17" s="291"/>
      <c r="Q17" s="291">
        <f>IF(Q16=3,1,0)</f>
        <v>1</v>
      </c>
      <c r="R17" s="288">
        <f>IF(R16=3,1,0)</f>
        <v>1</v>
      </c>
      <c r="S17" s="291"/>
      <c r="T17" s="291">
        <f>IF(T16=3,1,0)</f>
        <v>0</v>
      </c>
      <c r="U17" s="285"/>
      <c r="V17" s="305"/>
      <c r="W17" s="287"/>
      <c r="X17" s="288">
        <f>IF(X16=3,1,0)</f>
        <v>1</v>
      </c>
      <c r="Y17" s="291"/>
      <c r="Z17" s="291">
        <f>IF(Z16=3,1,0)</f>
        <v>0</v>
      </c>
      <c r="AA17" s="288">
        <f>IF(AA16=3,1,0)</f>
        <v>0</v>
      </c>
      <c r="AB17" s="291"/>
      <c r="AC17" s="291">
        <f>IF(AC16=3,1,0)</f>
        <v>1</v>
      </c>
      <c r="AD17" s="288">
        <f>IF(AD16=3,1,0)</f>
        <v>0</v>
      </c>
      <c r="AE17" s="291"/>
      <c r="AF17" s="291">
        <f>IF(AF16=3,1,0)</f>
        <v>1</v>
      </c>
      <c r="AG17" s="307"/>
      <c r="AH17" s="294"/>
      <c r="AI17" s="308"/>
      <c r="AJ17" s="309"/>
      <c r="AK17" s="294"/>
      <c r="AL17" s="311"/>
      <c r="AM17" s="296"/>
      <c r="AN17" s="310"/>
      <c r="AO17" s="298"/>
    </row>
    <row r="18" spans="1:41" ht="13.5" customHeight="1">
      <c r="A18" s="270">
        <v>8</v>
      </c>
      <c r="B18" s="299" t="s">
        <v>170</v>
      </c>
      <c r="C18" s="275">
        <f>$Q$34</f>
        <v>0</v>
      </c>
      <c r="D18" s="276" t="s">
        <v>18</v>
      </c>
      <c r="E18" s="277">
        <f>$O$34</f>
        <v>3</v>
      </c>
      <c r="F18" s="275">
        <f>$AO$29</f>
        <v>0</v>
      </c>
      <c r="G18" s="276" t="s">
        <v>18</v>
      </c>
      <c r="H18" s="277">
        <f>$AM$29</f>
        <v>3</v>
      </c>
      <c r="I18" s="275">
        <f>$Q$28</f>
        <v>3</v>
      </c>
      <c r="J18" s="276" t="s">
        <v>18</v>
      </c>
      <c r="K18" s="277">
        <f>$O$28</f>
        <v>2</v>
      </c>
      <c r="L18" s="275">
        <f>$Q$56</f>
        <v>3</v>
      </c>
      <c r="M18" s="276" t="s">
        <v>18</v>
      </c>
      <c r="N18" s="277">
        <f>$O$56</f>
        <v>1</v>
      </c>
      <c r="O18" s="275">
        <f>$AO$50</f>
        <v>3</v>
      </c>
      <c r="P18" s="276" t="s">
        <v>18</v>
      </c>
      <c r="Q18" s="277">
        <f>$AM$50</f>
        <v>2</v>
      </c>
      <c r="R18" s="275">
        <f>$Q$48</f>
        <v>2</v>
      </c>
      <c r="S18" s="276" t="s">
        <v>18</v>
      </c>
      <c r="T18" s="277">
        <f>$O$48</f>
        <v>3</v>
      </c>
      <c r="U18" s="275">
        <f>$AO$44</f>
        <v>1</v>
      </c>
      <c r="V18" s="276" t="s">
        <v>18</v>
      </c>
      <c r="W18" s="277">
        <f>$AM$44</f>
        <v>3</v>
      </c>
      <c r="X18" s="272"/>
      <c r="Y18" s="300"/>
      <c r="Z18" s="274"/>
      <c r="AA18" s="275">
        <f>$AM$37</f>
        <v>3</v>
      </c>
      <c r="AB18" s="276" t="s">
        <v>18</v>
      </c>
      <c r="AC18" s="277">
        <f>$AO$37</f>
        <v>0</v>
      </c>
      <c r="AD18" s="275">
        <f>$O$40</f>
        <v>2</v>
      </c>
      <c r="AE18" s="276" t="s">
        <v>18</v>
      </c>
      <c r="AF18" s="277">
        <f>$Q$40</f>
        <v>3</v>
      </c>
      <c r="AG18" s="302">
        <f>SUM(AD19,AA19,U19,R19,O19,L19,I19,F19,C19)</f>
        <v>4</v>
      </c>
      <c r="AH18" s="276" t="s">
        <v>18</v>
      </c>
      <c r="AI18" s="303">
        <f>SUM(AF19,AC19,W19,T19,Q19,N19,K19,H19,E19)</f>
        <v>5</v>
      </c>
      <c r="AJ18" s="280">
        <f>SUM(AD18,AA18,U18,R18,O18,L18,I18,F18,C18)</f>
        <v>17</v>
      </c>
      <c r="AK18" s="276" t="s">
        <v>18</v>
      </c>
      <c r="AL18" s="279">
        <f>SUM(AF18,AC18,W18,T18,Q18,N18,K18,H18,E18)</f>
        <v>20</v>
      </c>
      <c r="AM18" s="1055"/>
      <c r="AN18" s="1056"/>
      <c r="AO18" s="1057"/>
    </row>
    <row r="19" spans="1:41" ht="13.5" customHeight="1" thickBot="1">
      <c r="A19" s="283"/>
      <c r="B19" s="304" t="s">
        <v>112</v>
      </c>
      <c r="C19" s="288">
        <f>IF(C18=3,1,0)</f>
        <v>0</v>
      </c>
      <c r="D19" s="291"/>
      <c r="E19" s="291">
        <f>IF(E18=3,1,0)</f>
        <v>1</v>
      </c>
      <c r="F19" s="288">
        <f>IF(F18=3,1,0)</f>
        <v>0</v>
      </c>
      <c r="G19" s="291"/>
      <c r="H19" s="291">
        <f>IF(H18=3,1,0)</f>
        <v>1</v>
      </c>
      <c r="I19" s="288">
        <f>IF(I18=3,1,0)</f>
        <v>1</v>
      </c>
      <c r="J19" s="291"/>
      <c r="K19" s="291">
        <f>IF(K18=3,1,0)</f>
        <v>0</v>
      </c>
      <c r="L19" s="288">
        <f>IF(L18=3,1,0)</f>
        <v>1</v>
      </c>
      <c r="M19" s="291"/>
      <c r="N19" s="291">
        <f>IF(N18=3,1,0)</f>
        <v>0</v>
      </c>
      <c r="O19" s="288">
        <f>IF(O18=3,1,0)</f>
        <v>1</v>
      </c>
      <c r="P19" s="291"/>
      <c r="Q19" s="291">
        <f>IF(Q18=3,1,0)</f>
        <v>0</v>
      </c>
      <c r="R19" s="288">
        <f>IF(R18=3,1,0)</f>
        <v>0</v>
      </c>
      <c r="S19" s="291"/>
      <c r="T19" s="291">
        <f>IF(T18=3,1,0)</f>
        <v>1</v>
      </c>
      <c r="U19" s="288">
        <f>IF(U18=3,1,0)</f>
        <v>0</v>
      </c>
      <c r="V19" s="291"/>
      <c r="W19" s="291">
        <f>IF(W18=3,1,0)</f>
        <v>1</v>
      </c>
      <c r="X19" s="285"/>
      <c r="Y19" s="305"/>
      <c r="Z19" s="287"/>
      <c r="AA19" s="288">
        <f>IF(AA18=3,1,0)</f>
        <v>1</v>
      </c>
      <c r="AB19" s="291"/>
      <c r="AC19" s="291">
        <f>IF(AC18=3,1,0)</f>
        <v>0</v>
      </c>
      <c r="AD19" s="288">
        <f>IF(AD18=3,1,0)</f>
        <v>0</v>
      </c>
      <c r="AE19" s="291"/>
      <c r="AF19" s="291">
        <f>IF(AF18=3,1,0)</f>
        <v>1</v>
      </c>
      <c r="AG19" s="307"/>
      <c r="AH19" s="294"/>
      <c r="AI19" s="308"/>
      <c r="AJ19" s="309"/>
      <c r="AK19" s="294"/>
      <c r="AL19" s="311"/>
      <c r="AM19" s="296"/>
      <c r="AN19" s="310"/>
      <c r="AO19" s="298"/>
    </row>
    <row r="20" spans="1:41" ht="13.5" customHeight="1">
      <c r="A20" s="270">
        <v>9</v>
      </c>
      <c r="B20" s="299" t="s">
        <v>169</v>
      </c>
      <c r="C20" s="275">
        <f>$AO$30</f>
        <v>1</v>
      </c>
      <c r="D20" s="276" t="s">
        <v>18</v>
      </c>
      <c r="E20" s="277">
        <f>$AM$30</f>
        <v>3</v>
      </c>
      <c r="F20" s="275">
        <f>$Q$27</f>
        <v>0</v>
      </c>
      <c r="G20" s="276" t="s">
        <v>18</v>
      </c>
      <c r="H20" s="277">
        <f>$O$27</f>
        <v>3</v>
      </c>
      <c r="I20" s="275">
        <f>$Q$57</f>
        <v>2</v>
      </c>
      <c r="J20" s="276" t="s">
        <v>18</v>
      </c>
      <c r="K20" s="277">
        <f>$O$57</f>
        <v>3</v>
      </c>
      <c r="L20" s="275">
        <f>$AO$49</f>
        <v>3</v>
      </c>
      <c r="M20" s="276" t="s">
        <v>18</v>
      </c>
      <c r="N20" s="277">
        <f>$AM$49</f>
        <v>0</v>
      </c>
      <c r="O20" s="275">
        <f>$Q$49</f>
        <v>3</v>
      </c>
      <c r="P20" s="276" t="s">
        <v>18</v>
      </c>
      <c r="Q20" s="277">
        <f>$O$49</f>
        <v>2</v>
      </c>
      <c r="R20" s="275">
        <f>$AO$43</f>
        <v>3</v>
      </c>
      <c r="S20" s="276" t="s">
        <v>18</v>
      </c>
      <c r="T20" s="277">
        <f>$AM$43</f>
        <v>1</v>
      </c>
      <c r="U20" s="275">
        <f>$Q$41</f>
        <v>3</v>
      </c>
      <c r="V20" s="276" t="s">
        <v>18</v>
      </c>
      <c r="W20" s="277">
        <f>$O$41</f>
        <v>0</v>
      </c>
      <c r="X20" s="275">
        <f>$AO$37</f>
        <v>0</v>
      </c>
      <c r="Y20" s="276" t="s">
        <v>18</v>
      </c>
      <c r="Z20" s="277">
        <f>$AM$37</f>
        <v>3</v>
      </c>
      <c r="AA20" s="272"/>
      <c r="AB20" s="300"/>
      <c r="AC20" s="274"/>
      <c r="AD20" s="275">
        <f>$O$33</f>
        <v>2</v>
      </c>
      <c r="AE20" s="276" t="s">
        <v>18</v>
      </c>
      <c r="AF20" s="277">
        <f>$Q$33</f>
        <v>3</v>
      </c>
      <c r="AG20" s="302">
        <f>SUM(AD21,X21,U21,R21,O21,L21,I21,F21,C21)</f>
        <v>4</v>
      </c>
      <c r="AH20" s="276" t="s">
        <v>18</v>
      </c>
      <c r="AI20" s="303">
        <f>SUM(AF21,Z21,W21,T21,Q21,N21,K21,H21,E21)</f>
        <v>5</v>
      </c>
      <c r="AJ20" s="280">
        <f>SUM(AD20,X20,U20,R20,O20,L20,I20,F20,C20)</f>
        <v>17</v>
      </c>
      <c r="AK20" s="276" t="s">
        <v>18</v>
      </c>
      <c r="AL20" s="279">
        <f>SUM(AF20,Z20,W20,T20,Q20,N20,K20,H20,E20)</f>
        <v>18</v>
      </c>
      <c r="AM20" s="1055"/>
      <c r="AN20" s="1056"/>
      <c r="AO20" s="1057"/>
    </row>
    <row r="21" spans="1:41" ht="13.5" customHeight="1" thickBot="1">
      <c r="A21" s="283"/>
      <c r="B21" s="304" t="s">
        <v>112</v>
      </c>
      <c r="C21" s="288">
        <f>IF(C20=3,1,0)</f>
        <v>0</v>
      </c>
      <c r="D21" s="291"/>
      <c r="E21" s="291">
        <f>IF(E20=3,1,0)</f>
        <v>1</v>
      </c>
      <c r="F21" s="288">
        <f>IF(F20=3,1,0)</f>
        <v>0</v>
      </c>
      <c r="G21" s="291"/>
      <c r="H21" s="291">
        <f>IF(H20=3,1,0)</f>
        <v>1</v>
      </c>
      <c r="I21" s="288">
        <f>IF(I20=3,1,0)</f>
        <v>0</v>
      </c>
      <c r="J21" s="291"/>
      <c r="K21" s="291">
        <f>IF(K20=3,1,0)</f>
        <v>1</v>
      </c>
      <c r="L21" s="288">
        <f>IF(L20=3,1,0)</f>
        <v>1</v>
      </c>
      <c r="M21" s="291"/>
      <c r="N21" s="291">
        <f>IF(N20=3,1,0)</f>
        <v>0</v>
      </c>
      <c r="O21" s="288">
        <f>IF(O20=3,1,0)</f>
        <v>1</v>
      </c>
      <c r="P21" s="291"/>
      <c r="Q21" s="291">
        <f>IF(Q20=3,1,0)</f>
        <v>0</v>
      </c>
      <c r="R21" s="288">
        <f>IF(R20=3,1,0)</f>
        <v>1</v>
      </c>
      <c r="S21" s="291">
        <f>IF(S20=3,1,0)</f>
        <v>0</v>
      </c>
      <c r="T21" s="291">
        <f>IF(T20=3,1,0)</f>
        <v>0</v>
      </c>
      <c r="U21" s="288">
        <f>IF(U20=3,1,0)</f>
        <v>1</v>
      </c>
      <c r="V21" s="291"/>
      <c r="W21" s="291">
        <f>IF(W20=3,1,0)</f>
        <v>0</v>
      </c>
      <c r="X21" s="288">
        <f>IF(X20=3,1,0)</f>
        <v>0</v>
      </c>
      <c r="Y21" s="291"/>
      <c r="Z21" s="291">
        <f>IF(Z20=3,1,0)</f>
        <v>1</v>
      </c>
      <c r="AA21" s="285"/>
      <c r="AB21" s="305"/>
      <c r="AC21" s="287"/>
      <c r="AD21" s="288">
        <f>IF(AD20=3,1,0)</f>
        <v>0</v>
      </c>
      <c r="AE21" s="291"/>
      <c r="AF21" s="291">
        <f>IF(AF20=3,1,0)</f>
        <v>1</v>
      </c>
      <c r="AG21" s="307"/>
      <c r="AH21" s="294"/>
      <c r="AI21" s="308"/>
      <c r="AJ21" s="309"/>
      <c r="AK21" s="294"/>
      <c r="AL21" s="311"/>
      <c r="AM21" s="296"/>
      <c r="AN21" s="310"/>
      <c r="AO21" s="298"/>
    </row>
    <row r="22" spans="1:41" ht="13.5" customHeight="1">
      <c r="A22" s="270">
        <v>10</v>
      </c>
      <c r="B22" s="299" t="s">
        <v>168</v>
      </c>
      <c r="C22" s="275">
        <f>$Q$26</f>
        <v>0</v>
      </c>
      <c r="D22" s="276" t="s">
        <v>18</v>
      </c>
      <c r="E22" s="277">
        <f>$O$26</f>
        <v>3</v>
      </c>
      <c r="F22" s="275">
        <f>$AO$47</f>
        <v>0</v>
      </c>
      <c r="G22" s="276" t="s">
        <v>18</v>
      </c>
      <c r="H22" s="277">
        <f>$AM$47</f>
        <v>3</v>
      </c>
      <c r="I22" s="275">
        <f>$AO$40</f>
        <v>3</v>
      </c>
      <c r="J22" s="276" t="s">
        <v>18</v>
      </c>
      <c r="K22" s="277">
        <f>$AM$40</f>
        <v>0</v>
      </c>
      <c r="L22" s="275">
        <f>$AO$33</f>
        <v>3</v>
      </c>
      <c r="M22" s="276" t="s">
        <v>18</v>
      </c>
      <c r="N22" s="277">
        <f>$AM$33</f>
        <v>0</v>
      </c>
      <c r="O22" s="275">
        <f>$AO$26</f>
        <v>3</v>
      </c>
      <c r="P22" s="276" t="s">
        <v>18</v>
      </c>
      <c r="Q22" s="277">
        <f>$AM$26</f>
        <v>1</v>
      </c>
      <c r="R22" s="275">
        <f>$Q$54</f>
        <v>3</v>
      </c>
      <c r="S22" s="276" t="s">
        <v>18</v>
      </c>
      <c r="T22" s="277">
        <f>$O$54</f>
        <v>1</v>
      </c>
      <c r="U22" s="275">
        <f>$Q$47</f>
        <v>3</v>
      </c>
      <c r="V22" s="276" t="s">
        <v>18</v>
      </c>
      <c r="W22" s="277">
        <f>$O$47</f>
        <v>0</v>
      </c>
      <c r="X22" s="275">
        <f>$Q$40</f>
        <v>3</v>
      </c>
      <c r="Y22" s="276" t="s">
        <v>18</v>
      </c>
      <c r="Z22" s="277">
        <f>$O$40</f>
        <v>2</v>
      </c>
      <c r="AA22" s="275">
        <f>$Q$33</f>
        <v>3</v>
      </c>
      <c r="AB22" s="276" t="s">
        <v>18</v>
      </c>
      <c r="AC22" s="277">
        <f>$O$33</f>
        <v>2</v>
      </c>
      <c r="AD22" s="272"/>
      <c r="AE22" s="300"/>
      <c r="AF22" s="274"/>
      <c r="AG22" s="302">
        <f>SUM(AA23,X23,U23,R23,O23,L23,I23,F23,C23)</f>
        <v>7</v>
      </c>
      <c r="AH22" s="276" t="s">
        <v>18</v>
      </c>
      <c r="AI22" s="303">
        <f>SUM(AC23,Z23,W23,T23,Q23,N23,K23,H23,E23)</f>
        <v>2</v>
      </c>
      <c r="AJ22" s="280">
        <f>SUM(AA22,X22,U22,R22,O22,L22,I22,F22,C22)</f>
        <v>21</v>
      </c>
      <c r="AK22" s="276" t="s">
        <v>18</v>
      </c>
      <c r="AL22" s="279">
        <f>SUM(AC22,Z22,W22,T22,Q22,N22,K22,H22,E22)</f>
        <v>12</v>
      </c>
      <c r="AM22" s="1055"/>
      <c r="AN22" s="1056"/>
      <c r="AO22" s="1057"/>
    </row>
    <row r="23" spans="1:144" s="315" customFormat="1" ht="13.5" customHeight="1" thickBot="1">
      <c r="A23" s="283"/>
      <c r="B23" s="304" t="s">
        <v>112</v>
      </c>
      <c r="C23" s="291">
        <f>IF(C22=3,1,0)</f>
        <v>0</v>
      </c>
      <c r="D23" s="291"/>
      <c r="E23" s="291">
        <f>IF(E22=3,1,0)</f>
        <v>1</v>
      </c>
      <c r="F23" s="288">
        <f>IF(F22=3,1,0)</f>
        <v>0</v>
      </c>
      <c r="G23" s="291"/>
      <c r="H23" s="291">
        <f>IF(H22=3,1,0)</f>
        <v>1</v>
      </c>
      <c r="I23" s="288">
        <f>IF(I22=3,1,0)</f>
        <v>1</v>
      </c>
      <c r="J23" s="291"/>
      <c r="K23" s="291">
        <f>IF(K22=3,1,0)</f>
        <v>0</v>
      </c>
      <c r="L23" s="288">
        <f>IF(L22=3,1,0)</f>
        <v>1</v>
      </c>
      <c r="M23" s="291"/>
      <c r="N23" s="291">
        <f>IF(N22=3,1,0)</f>
        <v>0</v>
      </c>
      <c r="O23" s="288">
        <f>IF(O22=3,1,0)</f>
        <v>1</v>
      </c>
      <c r="P23" s="291"/>
      <c r="Q23" s="291">
        <f>IF(Q22=3,1,0)</f>
        <v>0</v>
      </c>
      <c r="R23" s="288">
        <f>IF(R22=3,1,0)</f>
        <v>1</v>
      </c>
      <c r="S23" s="291"/>
      <c r="T23" s="291">
        <f>IF(T22=3,1,0)</f>
        <v>0</v>
      </c>
      <c r="U23" s="288">
        <f>IF(U22=3,1,0)</f>
        <v>1</v>
      </c>
      <c r="V23" s="291"/>
      <c r="W23" s="291">
        <f>IF(W22=3,1,0)</f>
        <v>0</v>
      </c>
      <c r="X23" s="288">
        <f>IF(X22=3,1,0)</f>
        <v>1</v>
      </c>
      <c r="Y23" s="291"/>
      <c r="Z23" s="291">
        <f>IF(Z22=3,1,0)</f>
        <v>0</v>
      </c>
      <c r="AA23" s="288">
        <f>IF(AA22=3,1,0)</f>
        <v>1</v>
      </c>
      <c r="AB23" s="291"/>
      <c r="AC23" s="291">
        <f>IF(AC22=3,1,0)</f>
        <v>0</v>
      </c>
      <c r="AD23" s="285"/>
      <c r="AE23" s="305"/>
      <c r="AF23" s="314"/>
      <c r="AG23" s="311"/>
      <c r="AH23" s="294"/>
      <c r="AI23" s="312"/>
      <c r="AJ23" s="309"/>
      <c r="AK23" s="294"/>
      <c r="AL23" s="311"/>
      <c r="AM23" s="296"/>
      <c r="AN23" s="310"/>
      <c r="AO23" s="298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</row>
    <row r="24" spans="1:41" ht="16.5" customHeight="1" thickBot="1">
      <c r="A24" s="316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7">
        <f>SUM(AG22,AG20,AG18,AG16,AG14,AG12,AG10,AG8,AG6,AG4)</f>
        <v>45</v>
      </c>
      <c r="AH24" s="318" t="s">
        <v>18</v>
      </c>
      <c r="AI24" s="319">
        <f>SUM(AI22,AI20,AI18,AI16,AI14,AI12,AI10,AI8,AI6,AI4)</f>
        <v>45</v>
      </c>
      <c r="AJ24" s="320">
        <f>SUM(AJ22,AJ20,AJ18,AJ16,AJ14,AJ12,AJ10,AJ8,AJ6,AJ4)</f>
        <v>161</v>
      </c>
      <c r="AK24" s="318" t="s">
        <v>18</v>
      </c>
      <c r="AL24" s="321">
        <f>SUM(AL22,AL20,AL18,AL16,AL14,AL12,AL10,AL8,AL6,AL4)</f>
        <v>161</v>
      </c>
      <c r="AM24" s="316"/>
      <c r="AN24" s="316"/>
      <c r="AO24" s="316"/>
    </row>
    <row r="25" spans="1:41" s="324" customFormat="1" ht="16.5" thickBot="1">
      <c r="A25" s="322" t="s">
        <v>19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2" t="s">
        <v>88</v>
      </c>
      <c r="S25" s="323"/>
      <c r="T25" s="323"/>
      <c r="U25" s="322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</row>
    <row r="26" spans="1:41" s="324" customFormat="1" ht="13.5" customHeight="1">
      <c r="A26" s="325" t="s">
        <v>58</v>
      </c>
      <c r="B26" s="326" t="str">
        <f>+B4</f>
        <v>Drauz, Manuel</v>
      </c>
      <c r="C26" s="327"/>
      <c r="D26" s="328" t="s">
        <v>21</v>
      </c>
      <c r="E26" s="329"/>
      <c r="F26" s="330" t="str">
        <f>+B22</f>
        <v>Heilmann, Silas</v>
      </c>
      <c r="G26" s="331"/>
      <c r="H26" s="331"/>
      <c r="I26" s="331"/>
      <c r="J26" s="331"/>
      <c r="K26" s="331"/>
      <c r="L26" s="331"/>
      <c r="M26" s="331"/>
      <c r="N26" s="331"/>
      <c r="O26" s="332">
        <v>3</v>
      </c>
      <c r="P26" s="333" t="s">
        <v>18</v>
      </c>
      <c r="Q26" s="334">
        <v>0</v>
      </c>
      <c r="R26" s="335" t="s">
        <v>51</v>
      </c>
      <c r="S26" s="336"/>
      <c r="T26" s="337"/>
      <c r="U26" s="330" t="str">
        <f>+B12</f>
        <v>Fackler, Niklas</v>
      </c>
      <c r="V26" s="338"/>
      <c r="W26" s="331"/>
      <c r="X26" s="331"/>
      <c r="Y26" s="331"/>
      <c r="Z26" s="331"/>
      <c r="AA26" s="331"/>
      <c r="AB26" s="331"/>
      <c r="AC26" s="331"/>
      <c r="AD26" s="331"/>
      <c r="AE26" s="339" t="s">
        <v>21</v>
      </c>
      <c r="AF26" s="338"/>
      <c r="AG26" s="330" t="str">
        <f>+B22</f>
        <v>Heilmann, Silas</v>
      </c>
      <c r="AH26" s="331"/>
      <c r="AI26" s="331"/>
      <c r="AJ26" s="331"/>
      <c r="AK26" s="331"/>
      <c r="AL26" s="331"/>
      <c r="AM26" s="340">
        <v>1</v>
      </c>
      <c r="AN26" s="333" t="s">
        <v>18</v>
      </c>
      <c r="AO26" s="341">
        <v>3</v>
      </c>
    </row>
    <row r="27" spans="1:41" s="324" customFormat="1" ht="13.5" customHeight="1">
      <c r="A27" s="342" t="s">
        <v>60</v>
      </c>
      <c r="B27" s="343" t="str">
        <f>+B6</f>
        <v>Pfitzenmayer, Maximilian</v>
      </c>
      <c r="C27" s="344"/>
      <c r="D27" s="345" t="s">
        <v>21</v>
      </c>
      <c r="E27" s="344"/>
      <c r="F27" s="346" t="str">
        <f>+B20</f>
        <v>Seidler, Felix</v>
      </c>
      <c r="G27" s="347"/>
      <c r="H27" s="347"/>
      <c r="I27" s="347"/>
      <c r="J27" s="347"/>
      <c r="K27" s="347"/>
      <c r="L27" s="347"/>
      <c r="M27" s="347"/>
      <c r="N27" s="347"/>
      <c r="O27" s="348">
        <v>3</v>
      </c>
      <c r="P27" s="349" t="s">
        <v>18</v>
      </c>
      <c r="Q27" s="350">
        <v>0</v>
      </c>
      <c r="R27" s="351" t="s">
        <v>52</v>
      </c>
      <c r="S27" s="352"/>
      <c r="T27" s="353"/>
      <c r="U27" s="346" t="str">
        <f>+B10</f>
        <v>Breuninger, Johannes</v>
      </c>
      <c r="V27" s="354"/>
      <c r="W27" s="347"/>
      <c r="X27" s="347"/>
      <c r="Y27" s="347"/>
      <c r="Z27" s="347"/>
      <c r="AA27" s="347"/>
      <c r="AB27" s="347"/>
      <c r="AC27" s="347"/>
      <c r="AD27" s="347"/>
      <c r="AE27" s="355" t="s">
        <v>21</v>
      </c>
      <c r="AF27" s="354"/>
      <c r="AG27" s="346" t="str">
        <f>+B14</f>
        <v>Renner, Joshua</v>
      </c>
      <c r="AH27" s="347"/>
      <c r="AI27" s="347"/>
      <c r="AJ27" s="347"/>
      <c r="AK27" s="347"/>
      <c r="AL27" s="347"/>
      <c r="AM27" s="356">
        <v>0</v>
      </c>
      <c r="AN27" s="349" t="s">
        <v>18</v>
      </c>
      <c r="AO27" s="357">
        <v>3</v>
      </c>
    </row>
    <row r="28" spans="1:41" s="324" customFormat="1" ht="13.5" customHeight="1">
      <c r="A28" s="342" t="s">
        <v>62</v>
      </c>
      <c r="B28" s="343" t="str">
        <f>+B8</f>
        <v>Staiger, Louis</v>
      </c>
      <c r="C28" s="344"/>
      <c r="D28" s="345" t="s">
        <v>21</v>
      </c>
      <c r="E28" s="344"/>
      <c r="F28" s="346" t="str">
        <f>+B18</f>
        <v>Seethaler, Jens</v>
      </c>
      <c r="G28" s="347"/>
      <c r="H28" s="347"/>
      <c r="I28" s="347"/>
      <c r="J28" s="347"/>
      <c r="K28" s="347"/>
      <c r="L28" s="347"/>
      <c r="M28" s="347"/>
      <c r="N28" s="347"/>
      <c r="O28" s="348">
        <v>2</v>
      </c>
      <c r="P28" s="349" t="s">
        <v>18</v>
      </c>
      <c r="Q28" s="350">
        <v>3</v>
      </c>
      <c r="R28" s="351" t="s">
        <v>50</v>
      </c>
      <c r="S28" s="352"/>
      <c r="T28" s="353"/>
      <c r="U28" s="346" t="str">
        <f>+B8</f>
        <v>Staiger, Louis</v>
      </c>
      <c r="V28" s="354"/>
      <c r="W28" s="347"/>
      <c r="X28" s="347"/>
      <c r="Y28" s="347"/>
      <c r="Z28" s="347"/>
      <c r="AA28" s="347"/>
      <c r="AB28" s="347"/>
      <c r="AC28" s="347"/>
      <c r="AD28" s="347"/>
      <c r="AE28" s="355" t="s">
        <v>21</v>
      </c>
      <c r="AF28" s="354"/>
      <c r="AG28" s="346" t="str">
        <f>+B16</f>
        <v>Gandini, Khai</v>
      </c>
      <c r="AH28" s="347"/>
      <c r="AI28" s="347"/>
      <c r="AJ28" s="347"/>
      <c r="AK28" s="347"/>
      <c r="AL28" s="347"/>
      <c r="AM28" s="356">
        <v>3</v>
      </c>
      <c r="AN28" s="349" t="s">
        <v>18</v>
      </c>
      <c r="AO28" s="357">
        <v>1</v>
      </c>
    </row>
    <row r="29" spans="1:41" s="324" customFormat="1" ht="13.5" customHeight="1">
      <c r="A29" s="342" t="s">
        <v>64</v>
      </c>
      <c r="B29" s="343" t="str">
        <f>+B10</f>
        <v>Breuninger, Johannes</v>
      </c>
      <c r="C29" s="344"/>
      <c r="D29" s="345" t="s">
        <v>21</v>
      </c>
      <c r="E29" s="344"/>
      <c r="F29" s="346" t="str">
        <f>+B16</f>
        <v>Gandini, Khai</v>
      </c>
      <c r="G29" s="347"/>
      <c r="H29" s="347"/>
      <c r="I29" s="347"/>
      <c r="J29" s="347"/>
      <c r="K29" s="347"/>
      <c r="L29" s="347"/>
      <c r="M29" s="347"/>
      <c r="N29" s="347"/>
      <c r="O29" s="348">
        <v>3</v>
      </c>
      <c r="P29" s="349" t="s">
        <v>18</v>
      </c>
      <c r="Q29" s="350">
        <v>0</v>
      </c>
      <c r="R29" s="351" t="s">
        <v>48</v>
      </c>
      <c r="S29" s="352"/>
      <c r="T29" s="353"/>
      <c r="U29" s="346" t="str">
        <f>+B6</f>
        <v>Pfitzenmayer, Maximilian</v>
      </c>
      <c r="V29" s="354"/>
      <c r="W29" s="347"/>
      <c r="X29" s="347"/>
      <c r="Y29" s="347"/>
      <c r="Z29" s="347"/>
      <c r="AA29" s="347"/>
      <c r="AB29" s="347"/>
      <c r="AC29" s="347"/>
      <c r="AD29" s="347"/>
      <c r="AE29" s="355" t="s">
        <v>21</v>
      </c>
      <c r="AF29" s="354"/>
      <c r="AG29" s="346" t="str">
        <f>+B18</f>
        <v>Seethaler, Jens</v>
      </c>
      <c r="AH29" s="347"/>
      <c r="AI29" s="347"/>
      <c r="AJ29" s="347"/>
      <c r="AK29" s="347"/>
      <c r="AL29" s="347"/>
      <c r="AM29" s="356">
        <v>3</v>
      </c>
      <c r="AN29" s="349" t="s">
        <v>18</v>
      </c>
      <c r="AO29" s="357">
        <v>0</v>
      </c>
    </row>
    <row r="30" spans="1:41" s="324" customFormat="1" ht="13.5" customHeight="1" thickBot="1">
      <c r="A30" s="358" t="s">
        <v>66</v>
      </c>
      <c r="B30" s="359" t="str">
        <f>+B12</f>
        <v>Fackler, Niklas</v>
      </c>
      <c r="C30" s="360"/>
      <c r="D30" s="361" t="s">
        <v>21</v>
      </c>
      <c r="E30" s="360"/>
      <c r="F30" s="362" t="str">
        <f>+B14</f>
        <v>Renner, Joshua</v>
      </c>
      <c r="G30" s="363"/>
      <c r="H30" s="363"/>
      <c r="I30" s="363"/>
      <c r="J30" s="363"/>
      <c r="K30" s="363"/>
      <c r="L30" s="363"/>
      <c r="M30" s="363"/>
      <c r="N30" s="363"/>
      <c r="O30" s="364">
        <v>3</v>
      </c>
      <c r="P30" s="365" t="s">
        <v>18</v>
      </c>
      <c r="Q30" s="366">
        <v>0</v>
      </c>
      <c r="R30" s="367" t="s">
        <v>46</v>
      </c>
      <c r="S30" s="368"/>
      <c r="T30" s="369"/>
      <c r="U30" s="362" t="str">
        <f>+B4</f>
        <v>Drauz, Manuel</v>
      </c>
      <c r="V30" s="370"/>
      <c r="W30" s="363"/>
      <c r="X30" s="363"/>
      <c r="Y30" s="363"/>
      <c r="Z30" s="363"/>
      <c r="AA30" s="363"/>
      <c r="AB30" s="363"/>
      <c r="AC30" s="363"/>
      <c r="AD30" s="363"/>
      <c r="AE30" s="371" t="s">
        <v>21</v>
      </c>
      <c r="AF30" s="370"/>
      <c r="AG30" s="362" t="str">
        <f>+B20</f>
        <v>Seidler, Felix</v>
      </c>
      <c r="AH30" s="363"/>
      <c r="AI30" s="363"/>
      <c r="AJ30" s="363"/>
      <c r="AK30" s="363"/>
      <c r="AL30" s="363"/>
      <c r="AM30" s="372">
        <v>3</v>
      </c>
      <c r="AN30" s="365" t="s">
        <v>18</v>
      </c>
      <c r="AO30" s="373">
        <v>1</v>
      </c>
    </row>
    <row r="31" spans="1:41" s="324" customFormat="1" ht="4.5" customHeight="1">
      <c r="A31" s="374"/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16"/>
      <c r="AN31" s="375"/>
      <c r="AO31" s="316"/>
    </row>
    <row r="32" spans="1:41" s="324" customFormat="1" ht="13.5" customHeight="1" thickBot="1">
      <c r="A32" s="376" t="s">
        <v>89</v>
      </c>
      <c r="R32" s="322" t="s">
        <v>90</v>
      </c>
      <c r="S32" s="323"/>
      <c r="T32" s="323"/>
      <c r="U32" s="322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</row>
    <row r="33" spans="1:41" s="324" customFormat="1" ht="13.5" customHeight="1">
      <c r="A33" s="377" t="s">
        <v>32</v>
      </c>
      <c r="B33" s="378" t="str">
        <f>+B20</f>
        <v>Seidler, Felix</v>
      </c>
      <c r="C33" s="331"/>
      <c r="D33" s="339" t="s">
        <v>21</v>
      </c>
      <c r="E33" s="331"/>
      <c r="F33" s="330" t="str">
        <f>+B22</f>
        <v>Heilmann, Silas</v>
      </c>
      <c r="G33" s="331"/>
      <c r="H33" s="331"/>
      <c r="I33" s="331"/>
      <c r="J33" s="331"/>
      <c r="K33" s="331"/>
      <c r="L33" s="331"/>
      <c r="M33" s="331"/>
      <c r="N33" s="331"/>
      <c r="O33" s="340">
        <v>2</v>
      </c>
      <c r="P33" s="333" t="s">
        <v>18</v>
      </c>
      <c r="Q33" s="341">
        <v>3</v>
      </c>
      <c r="R33" s="335" t="s">
        <v>37</v>
      </c>
      <c r="S33" s="331"/>
      <c r="T33" s="337"/>
      <c r="U33" s="330" t="str">
        <f>+B10</f>
        <v>Breuninger, Johannes</v>
      </c>
      <c r="V33" s="331"/>
      <c r="W33" s="331"/>
      <c r="X33" s="331"/>
      <c r="Y33" s="331"/>
      <c r="Z33" s="331"/>
      <c r="AA33" s="331"/>
      <c r="AB33" s="331"/>
      <c r="AC33" s="331"/>
      <c r="AD33" s="331"/>
      <c r="AE33" s="339" t="s">
        <v>21</v>
      </c>
      <c r="AF33" s="338"/>
      <c r="AG33" s="330" t="str">
        <f>+B22</f>
        <v>Heilmann, Silas</v>
      </c>
      <c r="AH33" s="331"/>
      <c r="AI33" s="331"/>
      <c r="AJ33" s="331"/>
      <c r="AK33" s="331"/>
      <c r="AL33" s="331"/>
      <c r="AM33" s="340">
        <v>0</v>
      </c>
      <c r="AN33" s="333" t="s">
        <v>18</v>
      </c>
      <c r="AO33" s="341">
        <v>3</v>
      </c>
    </row>
    <row r="34" spans="1:41" s="324" customFormat="1" ht="13.5" customHeight="1">
      <c r="A34" s="379" t="s">
        <v>34</v>
      </c>
      <c r="B34" s="380" t="str">
        <f>+B4</f>
        <v>Drauz, Manuel</v>
      </c>
      <c r="C34" s="381"/>
      <c r="D34" s="382" t="s">
        <v>21</v>
      </c>
      <c r="E34" s="381"/>
      <c r="F34" s="383" t="str">
        <f>+B18</f>
        <v>Seethaler, Jens</v>
      </c>
      <c r="G34" s="381"/>
      <c r="H34" s="381"/>
      <c r="I34" s="381"/>
      <c r="J34" s="381"/>
      <c r="K34" s="381"/>
      <c r="L34" s="381"/>
      <c r="M34" s="381"/>
      <c r="N34" s="381"/>
      <c r="O34" s="384">
        <v>3</v>
      </c>
      <c r="P34" s="385" t="s">
        <v>18</v>
      </c>
      <c r="Q34" s="386">
        <v>0</v>
      </c>
      <c r="R34" s="351" t="s">
        <v>26</v>
      </c>
      <c r="S34" s="381"/>
      <c r="T34" s="353"/>
      <c r="U34" s="346" t="str">
        <f>+B8</f>
        <v>Staiger, Louis</v>
      </c>
      <c r="V34" s="347"/>
      <c r="W34" s="347"/>
      <c r="X34" s="347"/>
      <c r="Y34" s="347"/>
      <c r="Z34" s="347"/>
      <c r="AA34" s="347"/>
      <c r="AB34" s="347"/>
      <c r="AC34" s="347"/>
      <c r="AD34" s="347"/>
      <c r="AE34" s="355" t="s">
        <v>21</v>
      </c>
      <c r="AF34" s="354"/>
      <c r="AG34" s="346" t="str">
        <f>+B12</f>
        <v>Fackler, Niklas</v>
      </c>
      <c r="AH34" s="347"/>
      <c r="AI34" s="347"/>
      <c r="AJ34" s="347"/>
      <c r="AK34" s="347"/>
      <c r="AL34" s="347"/>
      <c r="AM34" s="356">
        <v>3</v>
      </c>
      <c r="AN34" s="349" t="s">
        <v>18</v>
      </c>
      <c r="AO34" s="357">
        <v>0</v>
      </c>
    </row>
    <row r="35" spans="1:41" s="324" customFormat="1" ht="13.5" customHeight="1">
      <c r="A35" s="379" t="s">
        <v>36</v>
      </c>
      <c r="B35" s="380" t="str">
        <f>+B6</f>
        <v>Pfitzenmayer, Maximilian</v>
      </c>
      <c r="C35" s="381"/>
      <c r="D35" s="382" t="s">
        <v>21</v>
      </c>
      <c r="E35" s="381"/>
      <c r="F35" s="383" t="str">
        <f>+B16</f>
        <v>Gandini, Khai</v>
      </c>
      <c r="G35" s="381"/>
      <c r="H35" s="381"/>
      <c r="I35" s="381"/>
      <c r="J35" s="381"/>
      <c r="K35" s="381"/>
      <c r="L35" s="381"/>
      <c r="M35" s="381"/>
      <c r="N35" s="381"/>
      <c r="O35" s="384">
        <v>3</v>
      </c>
      <c r="P35" s="385" t="s">
        <v>18</v>
      </c>
      <c r="Q35" s="386">
        <v>0</v>
      </c>
      <c r="R35" s="351" t="s">
        <v>24</v>
      </c>
      <c r="S35" s="381"/>
      <c r="T35" s="353"/>
      <c r="U35" s="346" t="str">
        <f>+B6</f>
        <v>Pfitzenmayer, Maximilian</v>
      </c>
      <c r="V35" s="347"/>
      <c r="W35" s="347"/>
      <c r="X35" s="347"/>
      <c r="Y35" s="347"/>
      <c r="Z35" s="347"/>
      <c r="AA35" s="347"/>
      <c r="AB35" s="347"/>
      <c r="AC35" s="347"/>
      <c r="AD35" s="347"/>
      <c r="AE35" s="355" t="s">
        <v>21</v>
      </c>
      <c r="AF35" s="354"/>
      <c r="AG35" s="346" t="str">
        <f>+B14</f>
        <v>Renner, Joshua</v>
      </c>
      <c r="AH35" s="347"/>
      <c r="AI35" s="347"/>
      <c r="AJ35" s="347"/>
      <c r="AK35" s="347"/>
      <c r="AL35" s="347"/>
      <c r="AM35" s="356">
        <v>3</v>
      </c>
      <c r="AN35" s="349" t="s">
        <v>18</v>
      </c>
      <c r="AO35" s="357">
        <v>0</v>
      </c>
    </row>
    <row r="36" spans="1:41" s="324" customFormat="1" ht="13.5" customHeight="1">
      <c r="A36" s="379" t="s">
        <v>38</v>
      </c>
      <c r="B36" s="380" t="str">
        <f>+B8</f>
        <v>Staiger, Louis</v>
      </c>
      <c r="C36" s="381"/>
      <c r="D36" s="382" t="s">
        <v>21</v>
      </c>
      <c r="E36" s="381"/>
      <c r="F36" s="383" t="str">
        <f>+B14</f>
        <v>Renner, Joshua</v>
      </c>
      <c r="G36" s="381"/>
      <c r="H36" s="381"/>
      <c r="I36" s="381"/>
      <c r="J36" s="381"/>
      <c r="K36" s="381"/>
      <c r="L36" s="381"/>
      <c r="M36" s="381"/>
      <c r="N36" s="381"/>
      <c r="O36" s="384">
        <v>3</v>
      </c>
      <c r="P36" s="385" t="s">
        <v>18</v>
      </c>
      <c r="Q36" s="386">
        <v>1</v>
      </c>
      <c r="R36" s="351" t="s">
        <v>22</v>
      </c>
      <c r="S36" s="381"/>
      <c r="T36" s="353"/>
      <c r="U36" s="346" t="str">
        <f>+B4</f>
        <v>Drauz, Manuel</v>
      </c>
      <c r="V36" s="347"/>
      <c r="W36" s="347"/>
      <c r="X36" s="347"/>
      <c r="Y36" s="347"/>
      <c r="Z36" s="347"/>
      <c r="AA36" s="347"/>
      <c r="AB36" s="347"/>
      <c r="AC36" s="347"/>
      <c r="AD36" s="347"/>
      <c r="AE36" s="355" t="s">
        <v>21</v>
      </c>
      <c r="AF36" s="354"/>
      <c r="AG36" s="346" t="str">
        <f>+B16</f>
        <v>Gandini, Khai</v>
      </c>
      <c r="AH36" s="347"/>
      <c r="AI36" s="347"/>
      <c r="AJ36" s="347"/>
      <c r="AK36" s="347"/>
      <c r="AL36" s="347"/>
      <c r="AM36" s="356">
        <v>3</v>
      </c>
      <c r="AN36" s="349" t="s">
        <v>18</v>
      </c>
      <c r="AO36" s="357">
        <v>0</v>
      </c>
    </row>
    <row r="37" spans="1:41" s="324" customFormat="1" ht="13.5" customHeight="1" thickBot="1">
      <c r="A37" s="387" t="s">
        <v>40</v>
      </c>
      <c r="B37" s="388" t="str">
        <f>+B10</f>
        <v>Breuninger, Johannes</v>
      </c>
      <c r="C37" s="323"/>
      <c r="D37" s="294" t="s">
        <v>21</v>
      </c>
      <c r="E37" s="323"/>
      <c r="F37" s="389" t="str">
        <f>+B12</f>
        <v>Fackler, Niklas</v>
      </c>
      <c r="G37" s="323"/>
      <c r="H37" s="323"/>
      <c r="I37" s="323"/>
      <c r="J37" s="323"/>
      <c r="K37" s="323"/>
      <c r="L37" s="323"/>
      <c r="M37" s="323"/>
      <c r="N37" s="323"/>
      <c r="O37" s="390">
        <v>0</v>
      </c>
      <c r="P37" s="312" t="s">
        <v>18</v>
      </c>
      <c r="Q37" s="391">
        <v>3</v>
      </c>
      <c r="R37" s="367" t="s">
        <v>79</v>
      </c>
      <c r="S37" s="323"/>
      <c r="T37" s="369"/>
      <c r="U37" s="362" t="str">
        <f>+B18</f>
        <v>Seethaler, Jens</v>
      </c>
      <c r="V37" s="363"/>
      <c r="W37" s="363"/>
      <c r="X37" s="363"/>
      <c r="Y37" s="363"/>
      <c r="Z37" s="363"/>
      <c r="AA37" s="363"/>
      <c r="AB37" s="363"/>
      <c r="AC37" s="363"/>
      <c r="AD37" s="363"/>
      <c r="AE37" s="371" t="s">
        <v>21</v>
      </c>
      <c r="AF37" s="370"/>
      <c r="AG37" s="362" t="str">
        <f>+B20</f>
        <v>Seidler, Felix</v>
      </c>
      <c r="AH37" s="363"/>
      <c r="AI37" s="363"/>
      <c r="AJ37" s="363"/>
      <c r="AK37" s="363"/>
      <c r="AL37" s="363"/>
      <c r="AM37" s="372">
        <v>3</v>
      </c>
      <c r="AN37" s="365" t="s">
        <v>18</v>
      </c>
      <c r="AO37" s="373">
        <v>0</v>
      </c>
    </row>
    <row r="38" spans="1:41" s="324" customFormat="1" ht="4.5" customHeight="1">
      <c r="A38" s="392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93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5"/>
      <c r="AM38" s="316"/>
      <c r="AN38" s="375"/>
      <c r="AO38" s="316"/>
    </row>
    <row r="39" spans="1:38" s="324" customFormat="1" ht="13.5" customHeight="1" thickBot="1">
      <c r="A39" s="376" t="s">
        <v>91</v>
      </c>
      <c r="R39" s="322" t="s">
        <v>152</v>
      </c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</row>
    <row r="40" spans="1:41" s="324" customFormat="1" ht="13.5" customHeight="1">
      <c r="A40" s="377" t="s">
        <v>85</v>
      </c>
      <c r="B40" s="378" t="str">
        <f>+B18</f>
        <v>Seethaler, Jens</v>
      </c>
      <c r="C40" s="331"/>
      <c r="D40" s="339" t="s">
        <v>21</v>
      </c>
      <c r="E40" s="331"/>
      <c r="F40" s="330" t="str">
        <f>+B22</f>
        <v>Heilmann, Silas</v>
      </c>
      <c r="G40" s="331"/>
      <c r="H40" s="331"/>
      <c r="I40" s="331"/>
      <c r="J40" s="331"/>
      <c r="K40" s="331"/>
      <c r="L40" s="331"/>
      <c r="M40" s="331"/>
      <c r="N40" s="331"/>
      <c r="O40" s="340">
        <v>2</v>
      </c>
      <c r="P40" s="333" t="s">
        <v>18</v>
      </c>
      <c r="Q40" s="341">
        <v>3</v>
      </c>
      <c r="R40" s="325" t="s">
        <v>25</v>
      </c>
      <c r="S40" s="381"/>
      <c r="T40" s="381"/>
      <c r="U40" s="394" t="str">
        <f>+B8</f>
        <v>Staiger, Louis</v>
      </c>
      <c r="V40" s="327"/>
      <c r="W40" s="381"/>
      <c r="X40" s="327"/>
      <c r="Y40" s="331"/>
      <c r="Z40" s="331"/>
      <c r="AA40" s="331"/>
      <c r="AB40" s="331"/>
      <c r="AC40" s="331"/>
      <c r="AD40" s="331"/>
      <c r="AE40" s="328" t="s">
        <v>21</v>
      </c>
      <c r="AF40" s="381"/>
      <c r="AG40" s="330" t="str">
        <f>+B22</f>
        <v>Heilmann, Silas</v>
      </c>
      <c r="AH40" s="381"/>
      <c r="AI40" s="381"/>
      <c r="AJ40" s="381"/>
      <c r="AK40" s="381"/>
      <c r="AL40" s="381"/>
      <c r="AM40" s="332">
        <v>0</v>
      </c>
      <c r="AN40" s="333" t="s">
        <v>18</v>
      </c>
      <c r="AO40" s="334">
        <v>3</v>
      </c>
    </row>
    <row r="41" spans="1:41" s="324" customFormat="1" ht="13.5" customHeight="1">
      <c r="A41" s="379" t="s">
        <v>65</v>
      </c>
      <c r="B41" s="380" t="str">
        <f>+B16</f>
        <v>Gandini, Khai</v>
      </c>
      <c r="C41" s="381"/>
      <c r="D41" s="382" t="s">
        <v>21</v>
      </c>
      <c r="E41" s="381"/>
      <c r="F41" s="383" t="str">
        <f>+B20</f>
        <v>Seidler, Felix</v>
      </c>
      <c r="G41" s="381"/>
      <c r="H41" s="381"/>
      <c r="I41" s="381"/>
      <c r="J41" s="381"/>
      <c r="K41" s="381"/>
      <c r="L41" s="381"/>
      <c r="M41" s="381"/>
      <c r="N41" s="381"/>
      <c r="O41" s="384">
        <v>0</v>
      </c>
      <c r="P41" s="385" t="s">
        <v>18</v>
      </c>
      <c r="Q41" s="386">
        <v>3</v>
      </c>
      <c r="R41" s="395" t="s">
        <v>71</v>
      </c>
      <c r="S41" s="381"/>
      <c r="T41" s="381"/>
      <c r="U41" s="396" t="str">
        <f>+B6</f>
        <v>Pfitzenmayer, Maximilian</v>
      </c>
      <c r="V41" s="397"/>
      <c r="W41" s="381"/>
      <c r="X41" s="397"/>
      <c r="Y41" s="381"/>
      <c r="Z41" s="381"/>
      <c r="AA41" s="381"/>
      <c r="AB41" s="381"/>
      <c r="AC41" s="381"/>
      <c r="AD41" s="381"/>
      <c r="AE41" s="398" t="s">
        <v>21</v>
      </c>
      <c r="AF41" s="381"/>
      <c r="AG41" s="383" t="str">
        <f>+B10</f>
        <v>Breuninger, Johannes</v>
      </c>
      <c r="AH41" s="381"/>
      <c r="AI41" s="381"/>
      <c r="AJ41" s="381"/>
      <c r="AK41" s="381"/>
      <c r="AL41" s="381"/>
      <c r="AM41" s="399">
        <v>3</v>
      </c>
      <c r="AN41" s="385" t="s">
        <v>18</v>
      </c>
      <c r="AO41" s="400">
        <v>0</v>
      </c>
    </row>
    <row r="42" spans="1:41" s="324" customFormat="1" ht="13.5" customHeight="1">
      <c r="A42" s="379" t="s">
        <v>81</v>
      </c>
      <c r="B42" s="380" t="str">
        <f>+B4</f>
        <v>Drauz, Manuel</v>
      </c>
      <c r="C42" s="381"/>
      <c r="D42" s="382" t="s">
        <v>21</v>
      </c>
      <c r="E42" s="381"/>
      <c r="F42" s="383" t="str">
        <f>+B14</f>
        <v>Renner, Joshua</v>
      </c>
      <c r="G42" s="381"/>
      <c r="H42" s="381"/>
      <c r="I42" s="381"/>
      <c r="J42" s="381"/>
      <c r="K42" s="381"/>
      <c r="L42" s="381"/>
      <c r="M42" s="381"/>
      <c r="N42" s="381"/>
      <c r="O42" s="384">
        <v>3</v>
      </c>
      <c r="P42" s="385" t="s">
        <v>18</v>
      </c>
      <c r="Q42" s="386">
        <v>0</v>
      </c>
      <c r="R42" s="395" t="s">
        <v>69</v>
      </c>
      <c r="S42" s="381"/>
      <c r="T42" s="381"/>
      <c r="U42" s="396" t="str">
        <f>+B4</f>
        <v>Drauz, Manuel</v>
      </c>
      <c r="V42" s="397"/>
      <c r="W42" s="381"/>
      <c r="X42" s="397"/>
      <c r="Y42" s="381"/>
      <c r="Z42" s="381"/>
      <c r="AA42" s="381"/>
      <c r="AB42" s="381"/>
      <c r="AC42" s="381"/>
      <c r="AD42" s="381"/>
      <c r="AE42" s="398" t="s">
        <v>21</v>
      </c>
      <c r="AF42" s="381"/>
      <c r="AG42" s="383" t="str">
        <f>+B12</f>
        <v>Fackler, Niklas</v>
      </c>
      <c r="AH42" s="381"/>
      <c r="AI42" s="381"/>
      <c r="AJ42" s="381"/>
      <c r="AK42" s="381"/>
      <c r="AL42" s="381"/>
      <c r="AM42" s="399">
        <v>3</v>
      </c>
      <c r="AN42" s="385" t="s">
        <v>18</v>
      </c>
      <c r="AO42" s="400">
        <v>0</v>
      </c>
    </row>
    <row r="43" spans="1:41" s="324" customFormat="1" ht="13.5" customHeight="1">
      <c r="A43" s="379" t="s">
        <v>82</v>
      </c>
      <c r="B43" s="380" t="str">
        <f>+B6</f>
        <v>Pfitzenmayer, Maximilian</v>
      </c>
      <c r="C43" s="381"/>
      <c r="D43" s="382" t="s">
        <v>21</v>
      </c>
      <c r="E43" s="381"/>
      <c r="F43" s="383" t="str">
        <f>+B12</f>
        <v>Fackler, Niklas</v>
      </c>
      <c r="G43" s="381"/>
      <c r="H43" s="381"/>
      <c r="I43" s="381"/>
      <c r="J43" s="381"/>
      <c r="K43" s="381"/>
      <c r="L43" s="381"/>
      <c r="M43" s="381"/>
      <c r="N43" s="381"/>
      <c r="O43" s="384">
        <v>3</v>
      </c>
      <c r="P43" s="385" t="s">
        <v>18</v>
      </c>
      <c r="Q43" s="386">
        <v>0</v>
      </c>
      <c r="R43" s="395" t="s">
        <v>53</v>
      </c>
      <c r="S43" s="381"/>
      <c r="T43" s="381"/>
      <c r="U43" s="396" t="str">
        <f>+B14</f>
        <v>Renner, Joshua</v>
      </c>
      <c r="V43" s="397"/>
      <c r="W43" s="381"/>
      <c r="X43" s="397"/>
      <c r="Y43" s="381"/>
      <c r="Z43" s="381"/>
      <c r="AA43" s="381"/>
      <c r="AB43" s="381"/>
      <c r="AC43" s="381"/>
      <c r="AD43" s="381"/>
      <c r="AE43" s="398" t="s">
        <v>21</v>
      </c>
      <c r="AF43" s="381"/>
      <c r="AG43" s="383" t="str">
        <f>+B20</f>
        <v>Seidler, Felix</v>
      </c>
      <c r="AH43" s="381"/>
      <c r="AI43" s="381"/>
      <c r="AJ43" s="381"/>
      <c r="AK43" s="381"/>
      <c r="AL43" s="381"/>
      <c r="AM43" s="399">
        <v>1</v>
      </c>
      <c r="AN43" s="385" t="s">
        <v>18</v>
      </c>
      <c r="AO43" s="400">
        <v>3</v>
      </c>
    </row>
    <row r="44" spans="1:41" s="324" customFormat="1" ht="13.5" customHeight="1" thickBot="1">
      <c r="A44" s="387" t="s">
        <v>83</v>
      </c>
      <c r="B44" s="388" t="str">
        <f>+B8</f>
        <v>Staiger, Louis</v>
      </c>
      <c r="C44" s="323"/>
      <c r="D44" s="294" t="s">
        <v>21</v>
      </c>
      <c r="E44" s="323"/>
      <c r="F44" s="389" t="str">
        <f>+B10</f>
        <v>Breuninger, Johannes</v>
      </c>
      <c r="G44" s="323"/>
      <c r="H44" s="323"/>
      <c r="I44" s="323"/>
      <c r="J44" s="323"/>
      <c r="K44" s="323"/>
      <c r="L44" s="323"/>
      <c r="M44" s="323"/>
      <c r="N44" s="323"/>
      <c r="O44" s="390">
        <v>3</v>
      </c>
      <c r="P44" s="312" t="s">
        <v>18</v>
      </c>
      <c r="Q44" s="391">
        <v>0</v>
      </c>
      <c r="R44" s="358" t="s">
        <v>55</v>
      </c>
      <c r="S44" s="363"/>
      <c r="T44" s="363"/>
      <c r="U44" s="401" t="str">
        <f>+B16</f>
        <v>Gandini, Khai</v>
      </c>
      <c r="V44" s="360"/>
      <c r="W44" s="363"/>
      <c r="X44" s="360"/>
      <c r="Y44" s="363"/>
      <c r="Z44" s="363"/>
      <c r="AA44" s="363"/>
      <c r="AB44" s="363"/>
      <c r="AC44" s="363"/>
      <c r="AD44" s="363"/>
      <c r="AE44" s="361" t="s">
        <v>21</v>
      </c>
      <c r="AF44" s="363"/>
      <c r="AG44" s="362" t="str">
        <f>+B18</f>
        <v>Seethaler, Jens</v>
      </c>
      <c r="AH44" s="363"/>
      <c r="AI44" s="363"/>
      <c r="AJ44" s="363"/>
      <c r="AK44" s="363"/>
      <c r="AL44" s="363"/>
      <c r="AM44" s="364">
        <v>3</v>
      </c>
      <c r="AN44" s="365" t="s">
        <v>18</v>
      </c>
      <c r="AO44" s="366">
        <v>1</v>
      </c>
    </row>
    <row r="45" spans="1:41" s="324" customFormat="1" ht="4.5" customHeight="1">
      <c r="A45" s="392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402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</row>
    <row r="46" spans="1:18" s="324" customFormat="1" ht="13.5" customHeight="1" thickBot="1">
      <c r="A46" s="322" t="s">
        <v>93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76" t="s">
        <v>94</v>
      </c>
    </row>
    <row r="47" spans="1:41" s="324" customFormat="1" ht="13.5" customHeight="1">
      <c r="A47" s="325" t="s">
        <v>77</v>
      </c>
      <c r="B47" s="326" t="str">
        <f>+B16</f>
        <v>Gandini, Khai</v>
      </c>
      <c r="C47" s="327"/>
      <c r="D47" s="328" t="s">
        <v>21</v>
      </c>
      <c r="E47" s="329"/>
      <c r="F47" s="330" t="str">
        <f>$B$22</f>
        <v>Heilmann, Silas</v>
      </c>
      <c r="G47" s="331"/>
      <c r="H47" s="331"/>
      <c r="I47" s="331"/>
      <c r="J47" s="331"/>
      <c r="K47" s="331"/>
      <c r="L47" s="331"/>
      <c r="M47" s="331"/>
      <c r="N47" s="331"/>
      <c r="O47" s="332">
        <v>0</v>
      </c>
      <c r="P47" s="333" t="s">
        <v>18</v>
      </c>
      <c r="Q47" s="403">
        <v>3</v>
      </c>
      <c r="R47" s="325" t="s">
        <v>72</v>
      </c>
      <c r="S47" s="331"/>
      <c r="T47" s="331"/>
      <c r="U47" s="326" t="str">
        <f>+B6</f>
        <v>Pfitzenmayer, Maximilian</v>
      </c>
      <c r="V47" s="331"/>
      <c r="W47" s="331"/>
      <c r="X47" s="331"/>
      <c r="Y47" s="331"/>
      <c r="Z47" s="331"/>
      <c r="AA47" s="331"/>
      <c r="AB47" s="331"/>
      <c r="AC47" s="331"/>
      <c r="AD47" s="331"/>
      <c r="AE47" s="328" t="s">
        <v>21</v>
      </c>
      <c r="AF47" s="331"/>
      <c r="AG47" s="330" t="str">
        <f>+B22</f>
        <v>Heilmann, Silas</v>
      </c>
      <c r="AH47" s="331"/>
      <c r="AI47" s="331"/>
      <c r="AJ47" s="331"/>
      <c r="AK47" s="331"/>
      <c r="AL47" s="331"/>
      <c r="AM47" s="332">
        <v>3</v>
      </c>
      <c r="AN47" s="333" t="s">
        <v>18</v>
      </c>
      <c r="AO47" s="334">
        <v>0</v>
      </c>
    </row>
    <row r="48" spans="1:41" s="324" customFormat="1" ht="13.5" customHeight="1">
      <c r="A48" s="342" t="s">
        <v>41</v>
      </c>
      <c r="B48" s="343" t="str">
        <f>+B14</f>
        <v>Renner, Joshua</v>
      </c>
      <c r="C48" s="344"/>
      <c r="D48" s="345" t="s">
        <v>21</v>
      </c>
      <c r="E48" s="344"/>
      <c r="F48" s="346" t="str">
        <f>+B18</f>
        <v>Seethaler, Jens</v>
      </c>
      <c r="G48" s="347"/>
      <c r="H48" s="347"/>
      <c r="I48" s="347"/>
      <c r="J48" s="347"/>
      <c r="K48" s="347"/>
      <c r="L48" s="347"/>
      <c r="M48" s="347"/>
      <c r="N48" s="347"/>
      <c r="O48" s="348">
        <v>3</v>
      </c>
      <c r="P48" s="349" t="s">
        <v>18</v>
      </c>
      <c r="Q48" s="404">
        <v>2</v>
      </c>
      <c r="R48" s="395" t="s">
        <v>45</v>
      </c>
      <c r="S48" s="381"/>
      <c r="T48" s="381"/>
      <c r="U48" s="405" t="str">
        <f>+B4</f>
        <v>Drauz, Manuel</v>
      </c>
      <c r="V48" s="381"/>
      <c r="W48" s="381"/>
      <c r="X48" s="381"/>
      <c r="Y48" s="381"/>
      <c r="Z48" s="381"/>
      <c r="AA48" s="381"/>
      <c r="AB48" s="381"/>
      <c r="AC48" s="381"/>
      <c r="AD48" s="381"/>
      <c r="AE48" s="398" t="s">
        <v>21</v>
      </c>
      <c r="AF48" s="381"/>
      <c r="AG48" s="383" t="str">
        <f>+B8</f>
        <v>Staiger, Louis</v>
      </c>
      <c r="AH48" s="381"/>
      <c r="AI48" s="381"/>
      <c r="AJ48" s="381"/>
      <c r="AK48" s="381"/>
      <c r="AL48" s="381"/>
      <c r="AM48" s="399">
        <v>3</v>
      </c>
      <c r="AN48" s="385" t="s">
        <v>18</v>
      </c>
      <c r="AO48" s="400">
        <v>0</v>
      </c>
    </row>
    <row r="49" spans="1:41" s="324" customFormat="1" ht="13.5" customHeight="1">
      <c r="A49" s="342" t="s">
        <v>39</v>
      </c>
      <c r="B49" s="343" t="str">
        <f>+B12</f>
        <v>Fackler, Niklas</v>
      </c>
      <c r="C49" s="344"/>
      <c r="D49" s="345" t="s">
        <v>21</v>
      </c>
      <c r="E49" s="344"/>
      <c r="F49" s="346" t="str">
        <f>+B20</f>
        <v>Seidler, Felix</v>
      </c>
      <c r="G49" s="347"/>
      <c r="H49" s="347"/>
      <c r="I49" s="347"/>
      <c r="J49" s="347"/>
      <c r="K49" s="347"/>
      <c r="L49" s="347"/>
      <c r="M49" s="347"/>
      <c r="N49" s="347"/>
      <c r="O49" s="348">
        <v>2</v>
      </c>
      <c r="P49" s="349" t="s">
        <v>18</v>
      </c>
      <c r="Q49" s="404">
        <v>3</v>
      </c>
      <c r="R49" s="395" t="s">
        <v>27</v>
      </c>
      <c r="S49" s="381"/>
      <c r="T49" s="381"/>
      <c r="U49" s="405" t="str">
        <f>+B10</f>
        <v>Breuninger, Johannes</v>
      </c>
      <c r="V49" s="381"/>
      <c r="W49" s="381"/>
      <c r="X49" s="381"/>
      <c r="Y49" s="381"/>
      <c r="Z49" s="381"/>
      <c r="AA49" s="381"/>
      <c r="AB49" s="381"/>
      <c r="AC49" s="381"/>
      <c r="AD49" s="381"/>
      <c r="AE49" s="398" t="s">
        <v>21</v>
      </c>
      <c r="AF49" s="381"/>
      <c r="AG49" s="383" t="str">
        <f>+B20</f>
        <v>Seidler, Felix</v>
      </c>
      <c r="AH49" s="381"/>
      <c r="AI49" s="381"/>
      <c r="AJ49" s="381"/>
      <c r="AK49" s="381"/>
      <c r="AL49" s="381"/>
      <c r="AM49" s="399">
        <v>0</v>
      </c>
      <c r="AN49" s="385" t="s">
        <v>18</v>
      </c>
      <c r="AO49" s="400">
        <v>3</v>
      </c>
    </row>
    <row r="50" spans="1:41" s="324" customFormat="1" ht="13.5" customHeight="1">
      <c r="A50" s="342" t="s">
        <v>59</v>
      </c>
      <c r="B50" s="343" t="str">
        <f>+B6</f>
        <v>Pfitzenmayer, Maximilian</v>
      </c>
      <c r="C50" s="344"/>
      <c r="D50" s="345" t="s">
        <v>21</v>
      </c>
      <c r="E50" s="344"/>
      <c r="F50" s="346" t="str">
        <f>+B8</f>
        <v>Staiger, Louis</v>
      </c>
      <c r="G50" s="347"/>
      <c r="H50" s="347"/>
      <c r="I50" s="347"/>
      <c r="J50" s="347"/>
      <c r="K50" s="347"/>
      <c r="L50" s="347"/>
      <c r="M50" s="347"/>
      <c r="N50" s="347"/>
      <c r="O50" s="348">
        <v>3</v>
      </c>
      <c r="P50" s="349" t="s">
        <v>18</v>
      </c>
      <c r="Q50" s="404">
        <v>1</v>
      </c>
      <c r="R50" s="395" t="s">
        <v>29</v>
      </c>
      <c r="S50" s="381"/>
      <c r="T50" s="381"/>
      <c r="U50" s="405" t="str">
        <f>+B12</f>
        <v>Fackler, Niklas</v>
      </c>
      <c r="V50" s="381"/>
      <c r="W50" s="381"/>
      <c r="X50" s="381"/>
      <c r="Y50" s="381"/>
      <c r="Z50" s="381"/>
      <c r="AA50" s="381"/>
      <c r="AB50" s="381"/>
      <c r="AC50" s="381"/>
      <c r="AD50" s="381"/>
      <c r="AE50" s="398" t="s">
        <v>21</v>
      </c>
      <c r="AF50" s="381"/>
      <c r="AG50" s="383" t="str">
        <f>+B18</f>
        <v>Seethaler, Jens</v>
      </c>
      <c r="AH50" s="381"/>
      <c r="AI50" s="381"/>
      <c r="AJ50" s="381"/>
      <c r="AK50" s="381"/>
      <c r="AL50" s="381"/>
      <c r="AM50" s="399">
        <v>2</v>
      </c>
      <c r="AN50" s="385" t="s">
        <v>18</v>
      </c>
      <c r="AO50" s="400">
        <v>3</v>
      </c>
    </row>
    <row r="51" spans="1:41" s="324" customFormat="1" ht="13.5" customHeight="1" thickBot="1">
      <c r="A51" s="358" t="s">
        <v>57</v>
      </c>
      <c r="B51" s="359" t="str">
        <f>+B4</f>
        <v>Drauz, Manuel</v>
      </c>
      <c r="C51" s="360"/>
      <c r="D51" s="361" t="s">
        <v>21</v>
      </c>
      <c r="E51" s="360"/>
      <c r="F51" s="362" t="str">
        <f>+B10</f>
        <v>Breuninger, Johannes</v>
      </c>
      <c r="G51" s="363"/>
      <c r="H51" s="363"/>
      <c r="I51" s="363"/>
      <c r="J51" s="363"/>
      <c r="K51" s="363"/>
      <c r="L51" s="363"/>
      <c r="M51" s="363"/>
      <c r="N51" s="363"/>
      <c r="O51" s="364">
        <v>3</v>
      </c>
      <c r="P51" s="365" t="s">
        <v>18</v>
      </c>
      <c r="Q51" s="406">
        <v>0</v>
      </c>
      <c r="R51" s="407" t="s">
        <v>31</v>
      </c>
      <c r="S51" s="323"/>
      <c r="T51" s="323"/>
      <c r="U51" s="408" t="str">
        <f>+B14</f>
        <v>Renner, Joshua</v>
      </c>
      <c r="V51" s="323"/>
      <c r="W51" s="323"/>
      <c r="X51" s="323"/>
      <c r="Y51" s="323"/>
      <c r="Z51" s="323"/>
      <c r="AA51" s="323"/>
      <c r="AB51" s="323"/>
      <c r="AC51" s="323"/>
      <c r="AD51" s="323"/>
      <c r="AE51" s="310" t="s">
        <v>21</v>
      </c>
      <c r="AF51" s="323"/>
      <c r="AG51" s="389" t="str">
        <f>+B16</f>
        <v>Gandini, Khai</v>
      </c>
      <c r="AH51" s="323"/>
      <c r="AI51" s="323"/>
      <c r="AJ51" s="323"/>
      <c r="AK51" s="323"/>
      <c r="AL51" s="323"/>
      <c r="AM51" s="409">
        <v>0</v>
      </c>
      <c r="AN51" s="312" t="s">
        <v>18</v>
      </c>
      <c r="AO51" s="410">
        <v>3</v>
      </c>
    </row>
    <row r="52" spans="1:41" s="324" customFormat="1" ht="4.5" customHeight="1">
      <c r="A52" s="39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  <c r="AK52" s="316"/>
      <c r="AL52" s="316"/>
      <c r="AM52" s="316"/>
      <c r="AN52" s="316"/>
      <c r="AO52" s="316"/>
    </row>
    <row r="53" spans="1:41" s="324" customFormat="1" ht="13.5" customHeight="1" thickBot="1">
      <c r="A53" s="322" t="s">
        <v>95</v>
      </c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S53" s="316"/>
      <c r="T53" s="171"/>
      <c r="V53" s="376"/>
      <c r="W53" s="376"/>
      <c r="X53" s="37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6"/>
      <c r="AO53" s="316"/>
    </row>
    <row r="54" spans="1:41" s="324" customFormat="1" ht="13.5" customHeight="1">
      <c r="A54" s="325" t="s">
        <v>63</v>
      </c>
      <c r="B54" s="326" t="str">
        <f>+B14</f>
        <v>Renner, Joshua</v>
      </c>
      <c r="C54" s="327"/>
      <c r="D54" s="328" t="s">
        <v>21</v>
      </c>
      <c r="E54" s="329"/>
      <c r="F54" s="330" t="str">
        <f>+B22</f>
        <v>Heilmann, Silas</v>
      </c>
      <c r="G54" s="331"/>
      <c r="H54" s="331"/>
      <c r="I54" s="331"/>
      <c r="J54" s="331"/>
      <c r="K54" s="331"/>
      <c r="L54" s="331"/>
      <c r="M54" s="331"/>
      <c r="N54" s="331"/>
      <c r="O54" s="332">
        <v>1</v>
      </c>
      <c r="P54" s="333" t="s">
        <v>18</v>
      </c>
      <c r="Q54" s="334">
        <v>3</v>
      </c>
      <c r="S54" s="402"/>
      <c r="T54" s="411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412"/>
      <c r="AG54" s="316"/>
      <c r="AH54" s="316"/>
      <c r="AI54" s="316"/>
      <c r="AJ54" s="316"/>
      <c r="AK54" s="316"/>
      <c r="AL54" s="316"/>
      <c r="AM54" s="316"/>
      <c r="AN54" s="316"/>
      <c r="AO54" s="316"/>
    </row>
    <row r="55" spans="1:41" s="324" customFormat="1" ht="13.5" customHeight="1">
      <c r="A55" s="342" t="s">
        <v>78</v>
      </c>
      <c r="B55" s="343" t="str">
        <f>+B12</f>
        <v>Fackler, Niklas</v>
      </c>
      <c r="C55" s="344"/>
      <c r="D55" s="345" t="s">
        <v>21</v>
      </c>
      <c r="E55" s="344"/>
      <c r="F55" s="346" t="str">
        <f>+B16</f>
        <v>Gandini, Khai</v>
      </c>
      <c r="G55" s="347"/>
      <c r="H55" s="347"/>
      <c r="I55" s="347"/>
      <c r="J55" s="347"/>
      <c r="K55" s="347"/>
      <c r="L55" s="347"/>
      <c r="M55" s="347"/>
      <c r="N55" s="347"/>
      <c r="O55" s="348">
        <v>3</v>
      </c>
      <c r="P55" s="349" t="s">
        <v>18</v>
      </c>
      <c r="Q55" s="350">
        <v>2</v>
      </c>
      <c r="S55" s="402"/>
      <c r="T55" s="411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412"/>
      <c r="AG55" s="316"/>
      <c r="AH55" s="316"/>
      <c r="AI55" s="316"/>
      <c r="AJ55" s="316"/>
      <c r="AK55" s="316"/>
      <c r="AL55" s="316"/>
      <c r="AM55" s="316"/>
      <c r="AN55" s="316"/>
      <c r="AO55" s="316"/>
    </row>
    <row r="56" spans="1:41" s="324" customFormat="1" ht="13.5" customHeight="1">
      <c r="A56" s="342" t="s">
        <v>76</v>
      </c>
      <c r="B56" s="343" t="str">
        <f>+B10</f>
        <v>Breuninger, Johannes</v>
      </c>
      <c r="C56" s="344"/>
      <c r="D56" s="345" t="s">
        <v>21</v>
      </c>
      <c r="E56" s="344"/>
      <c r="F56" s="346" t="str">
        <f>+B18</f>
        <v>Seethaler, Jens</v>
      </c>
      <c r="G56" s="347"/>
      <c r="H56" s="347"/>
      <c r="I56" s="347"/>
      <c r="J56" s="347"/>
      <c r="K56" s="347"/>
      <c r="L56" s="347"/>
      <c r="M56" s="347"/>
      <c r="N56" s="347"/>
      <c r="O56" s="348">
        <v>1</v>
      </c>
      <c r="P56" s="349" t="s">
        <v>18</v>
      </c>
      <c r="Q56" s="350">
        <v>3</v>
      </c>
      <c r="S56" s="402"/>
      <c r="T56" s="411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412"/>
      <c r="AG56" s="316"/>
      <c r="AH56" s="316"/>
      <c r="AI56" s="316"/>
      <c r="AJ56" s="316"/>
      <c r="AK56" s="316"/>
      <c r="AL56" s="316"/>
      <c r="AM56" s="316"/>
      <c r="AN56" s="316"/>
      <c r="AO56" s="316"/>
    </row>
    <row r="57" spans="1:41" s="324" customFormat="1" ht="13.5" customHeight="1">
      <c r="A57" s="342" t="s">
        <v>74</v>
      </c>
      <c r="B57" s="343" t="str">
        <f>+B8</f>
        <v>Staiger, Louis</v>
      </c>
      <c r="C57" s="344"/>
      <c r="D57" s="345" t="s">
        <v>21</v>
      </c>
      <c r="E57" s="344"/>
      <c r="F57" s="346" t="str">
        <f>+B20</f>
        <v>Seidler, Felix</v>
      </c>
      <c r="G57" s="347"/>
      <c r="H57" s="347"/>
      <c r="I57" s="347"/>
      <c r="J57" s="347"/>
      <c r="K57" s="347"/>
      <c r="L57" s="347"/>
      <c r="M57" s="347"/>
      <c r="N57" s="347"/>
      <c r="O57" s="348">
        <v>3</v>
      </c>
      <c r="P57" s="349" t="s">
        <v>18</v>
      </c>
      <c r="Q57" s="350">
        <v>2</v>
      </c>
      <c r="S57" s="402"/>
      <c r="T57" s="411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412"/>
      <c r="AG57" s="316"/>
      <c r="AH57" s="316"/>
      <c r="AI57" s="316"/>
      <c r="AJ57" s="316"/>
      <c r="AK57" s="316"/>
      <c r="AL57" s="316"/>
      <c r="AM57" s="316"/>
      <c r="AN57" s="316"/>
      <c r="AO57" s="316"/>
    </row>
    <row r="58" spans="1:41" s="324" customFormat="1" ht="13.5" customHeight="1" thickBot="1">
      <c r="A58" s="358" t="s">
        <v>33</v>
      </c>
      <c r="B58" s="359" t="str">
        <f>+B4</f>
        <v>Drauz, Manuel</v>
      </c>
      <c r="C58" s="360"/>
      <c r="D58" s="361" t="s">
        <v>21</v>
      </c>
      <c r="E58" s="360"/>
      <c r="F58" s="362" t="str">
        <f>+B6</f>
        <v>Pfitzenmayer, Maximilian</v>
      </c>
      <c r="G58" s="363"/>
      <c r="H58" s="363"/>
      <c r="I58" s="363"/>
      <c r="J58" s="363"/>
      <c r="K58" s="363"/>
      <c r="L58" s="363"/>
      <c r="M58" s="363"/>
      <c r="N58" s="363"/>
      <c r="O58" s="364">
        <v>3</v>
      </c>
      <c r="P58" s="365" t="s">
        <v>18</v>
      </c>
      <c r="Q58" s="366">
        <v>1</v>
      </c>
      <c r="S58" s="402"/>
      <c r="T58" s="411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412"/>
      <c r="AG58" s="316"/>
      <c r="AH58" s="316"/>
      <c r="AI58" s="316"/>
      <c r="AJ58" s="316"/>
      <c r="AK58" s="316"/>
      <c r="AL58" s="316"/>
      <c r="AM58" s="316"/>
      <c r="AN58" s="316"/>
      <c r="AO58" s="316"/>
    </row>
    <row r="62" spans="2:3" ht="18.75">
      <c r="B62" s="413" t="s">
        <v>87</v>
      </c>
      <c r="C62" s="414" t="str">
        <f>$C$1</f>
        <v>Quali-RLT zum SP I</v>
      </c>
    </row>
    <row r="64" ht="13.5" thickBot="1"/>
    <row r="65" spans="2:41" ht="16.5" thickBot="1">
      <c r="B65" s="415" t="str">
        <f>$B$3</f>
        <v>Name</v>
      </c>
      <c r="C65" s="416"/>
      <c r="D65" s="417"/>
      <c r="E65" s="417"/>
      <c r="F65" s="417"/>
      <c r="G65" s="417"/>
      <c r="H65" s="418" t="s">
        <v>98</v>
      </c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9"/>
      <c r="AA65" s="420" t="s">
        <v>153</v>
      </c>
      <c r="AB65" s="417"/>
      <c r="AC65" s="417"/>
      <c r="AD65" s="417"/>
      <c r="AE65" s="417"/>
      <c r="AF65" s="419"/>
      <c r="AG65" s="1048" t="str">
        <f>$AG$3</f>
        <v>Punkte</v>
      </c>
      <c r="AH65" s="1049"/>
      <c r="AI65" s="1050"/>
      <c r="AJ65" s="1051" t="str">
        <f>$AJ$3</f>
        <v>Sätze</v>
      </c>
      <c r="AK65" s="1049"/>
      <c r="AL65" s="1050"/>
      <c r="AM65" s="421" t="str">
        <f>$AM$3</f>
        <v>Platz</v>
      </c>
      <c r="AN65" s="267"/>
      <c r="AO65" s="422"/>
    </row>
    <row r="66" spans="2:41" ht="16.5" thickBot="1">
      <c r="B66" s="435" t="str">
        <f>$B$4</f>
        <v>Drauz, Manuel</v>
      </c>
      <c r="C66" s="424" t="str">
        <f>$B$5</f>
        <v>TSG Heilbronn</v>
      </c>
      <c r="D66" s="425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7"/>
      <c r="AA66" s="428">
        <f aca="true" t="shared" si="0" ref="AA66:AA75">SUM(AJ66-AL66)</f>
        <v>25</v>
      </c>
      <c r="AB66" s="429"/>
      <c r="AC66" s="429"/>
      <c r="AD66" s="429"/>
      <c r="AE66" s="430"/>
      <c r="AF66" s="431"/>
      <c r="AG66" s="281">
        <f>$AG$4</f>
        <v>9</v>
      </c>
      <c r="AH66" s="432" t="s">
        <v>18</v>
      </c>
      <c r="AI66" s="282">
        <f>$AI$4</f>
        <v>0</v>
      </c>
      <c r="AJ66" s="433">
        <f>$AJ$4</f>
        <v>27</v>
      </c>
      <c r="AK66" s="432" t="s">
        <v>18</v>
      </c>
      <c r="AL66" s="282">
        <f>$AL$4</f>
        <v>2</v>
      </c>
      <c r="AM66" s="1026">
        <v>1</v>
      </c>
      <c r="AN66" s="1022"/>
      <c r="AO66" s="1047"/>
    </row>
    <row r="67" spans="2:41" ht="16.5" thickBot="1">
      <c r="B67" s="423" t="str">
        <f>$B$6</f>
        <v>Pfitzenmayer, Maximilian</v>
      </c>
      <c r="C67" s="424" t="str">
        <f>$B$7</f>
        <v>TGV E. Beilstein</v>
      </c>
      <c r="D67" s="425"/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7"/>
      <c r="AA67" s="428">
        <f t="shared" si="0"/>
        <v>21</v>
      </c>
      <c r="AB67" s="429"/>
      <c r="AC67" s="429"/>
      <c r="AD67" s="429"/>
      <c r="AE67" s="430"/>
      <c r="AF67" s="431"/>
      <c r="AG67" s="281">
        <f>$AG$6</f>
        <v>8</v>
      </c>
      <c r="AH67" s="432" t="s">
        <v>18</v>
      </c>
      <c r="AI67" s="434">
        <f>$AI$6</f>
        <v>1</v>
      </c>
      <c r="AJ67" s="433">
        <f>$AJ$6</f>
        <v>25</v>
      </c>
      <c r="AK67" s="432" t="s">
        <v>18</v>
      </c>
      <c r="AL67" s="434">
        <f>$AL$6</f>
        <v>4</v>
      </c>
      <c r="AM67" s="1026">
        <v>2</v>
      </c>
      <c r="AN67" s="1022"/>
      <c r="AO67" s="1047"/>
    </row>
    <row r="68" spans="2:41" ht="16.5" thickBot="1">
      <c r="B68" s="423" t="str">
        <f>$B$22</f>
        <v>Heilmann, Silas</v>
      </c>
      <c r="C68" s="424" t="str">
        <f>$B$23</f>
        <v>TSG Heilbronn</v>
      </c>
      <c r="D68" s="425"/>
      <c r="E68" s="426"/>
      <c r="F68" s="426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7"/>
      <c r="AA68" s="428">
        <f t="shared" si="0"/>
        <v>9</v>
      </c>
      <c r="AB68" s="429"/>
      <c r="AC68" s="429"/>
      <c r="AD68" s="429"/>
      <c r="AE68" s="430"/>
      <c r="AF68" s="431"/>
      <c r="AG68" s="281">
        <f>$AG$22</f>
        <v>7</v>
      </c>
      <c r="AH68" s="432" t="s">
        <v>18</v>
      </c>
      <c r="AI68" s="434">
        <f>$AI$22</f>
        <v>2</v>
      </c>
      <c r="AJ68" s="433">
        <f>$AJ$22</f>
        <v>21</v>
      </c>
      <c r="AK68" s="432" t="s">
        <v>18</v>
      </c>
      <c r="AL68" s="434">
        <f>$AL$22</f>
        <v>12</v>
      </c>
      <c r="AM68" s="1026">
        <v>3</v>
      </c>
      <c r="AN68" s="1022"/>
      <c r="AO68" s="1047"/>
    </row>
    <row r="69" spans="2:41" ht="16.5" thickBot="1">
      <c r="B69" s="423" t="str">
        <f>$B$8</f>
        <v>Staiger, Louis</v>
      </c>
      <c r="C69" s="424" t="str">
        <f>$B$9</f>
        <v>SV Frauenzimmern</v>
      </c>
      <c r="D69" s="425"/>
      <c r="E69" s="426"/>
      <c r="F69" s="426"/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7"/>
      <c r="AA69" s="428">
        <f t="shared" si="0"/>
        <v>2</v>
      </c>
      <c r="AB69" s="429"/>
      <c r="AC69" s="429"/>
      <c r="AD69" s="429"/>
      <c r="AE69" s="430"/>
      <c r="AF69" s="431"/>
      <c r="AG69" s="281">
        <f>$AG$8</f>
        <v>5</v>
      </c>
      <c r="AH69" s="432" t="s">
        <v>18</v>
      </c>
      <c r="AI69" s="434">
        <f>$AI$8</f>
        <v>4</v>
      </c>
      <c r="AJ69" s="433">
        <f>$AJ$8</f>
        <v>18</v>
      </c>
      <c r="AK69" s="432" t="s">
        <v>18</v>
      </c>
      <c r="AL69" s="434">
        <f>$AL$8</f>
        <v>16</v>
      </c>
      <c r="AM69" s="1026">
        <v>4</v>
      </c>
      <c r="AN69" s="1022"/>
      <c r="AO69" s="1047"/>
    </row>
    <row r="70" spans="2:41" ht="16.5" thickBot="1">
      <c r="B70" s="423" t="str">
        <f>$B$20</f>
        <v>Seidler, Felix</v>
      </c>
      <c r="C70" s="424" t="str">
        <f>$B$21</f>
        <v>TSG Heilbronn</v>
      </c>
      <c r="D70" s="425"/>
      <c r="E70" s="426"/>
      <c r="F70" s="426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7"/>
      <c r="AA70" s="428">
        <f t="shared" si="0"/>
        <v>-1</v>
      </c>
      <c r="AB70" s="429"/>
      <c r="AC70" s="429"/>
      <c r="AD70" s="429"/>
      <c r="AE70" s="430"/>
      <c r="AF70" s="431"/>
      <c r="AG70" s="281">
        <f>$AG$20</f>
        <v>4</v>
      </c>
      <c r="AH70" s="432" t="s">
        <v>18</v>
      </c>
      <c r="AI70" s="434">
        <f>$AI$20</f>
        <v>5</v>
      </c>
      <c r="AJ70" s="433">
        <f>$AJ$20</f>
        <v>17</v>
      </c>
      <c r="AK70" s="432" t="s">
        <v>18</v>
      </c>
      <c r="AL70" s="434">
        <f>$AL$20</f>
        <v>18</v>
      </c>
      <c r="AM70" s="1026">
        <v>5</v>
      </c>
      <c r="AN70" s="1022"/>
      <c r="AO70" s="1047"/>
    </row>
    <row r="71" spans="2:41" ht="16.5" thickBot="1">
      <c r="B71" s="423" t="str">
        <f>$B$18</f>
        <v>Seethaler, Jens</v>
      </c>
      <c r="C71" s="424" t="str">
        <f>$B$19</f>
        <v>TSG Heilbronn</v>
      </c>
      <c r="D71" s="425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7"/>
      <c r="AA71" s="428">
        <f t="shared" si="0"/>
        <v>-3</v>
      </c>
      <c r="AB71" s="429"/>
      <c r="AC71" s="429"/>
      <c r="AD71" s="429"/>
      <c r="AE71" s="430"/>
      <c r="AF71" s="431"/>
      <c r="AG71" s="281">
        <f>$AG$18</f>
        <v>4</v>
      </c>
      <c r="AH71" s="432" t="s">
        <v>18</v>
      </c>
      <c r="AI71" s="434">
        <f>$AI$18</f>
        <v>5</v>
      </c>
      <c r="AJ71" s="433">
        <f>$AJ$18</f>
        <v>17</v>
      </c>
      <c r="AK71" s="432" t="s">
        <v>18</v>
      </c>
      <c r="AL71" s="434">
        <f>$AL$18</f>
        <v>20</v>
      </c>
      <c r="AM71" s="1026">
        <v>6</v>
      </c>
      <c r="AN71" s="1022"/>
      <c r="AO71" s="1047"/>
    </row>
    <row r="72" spans="2:41" ht="16.5" thickBot="1">
      <c r="B72" s="423" t="str">
        <f>$B$12</f>
        <v>Fackler, Niklas</v>
      </c>
      <c r="C72" s="424" t="str">
        <f>$B$13</f>
        <v>TSV Weinsberg</v>
      </c>
      <c r="D72" s="425"/>
      <c r="E72" s="426"/>
      <c r="F72" s="426"/>
      <c r="G72" s="426"/>
      <c r="H72" s="426"/>
      <c r="I72" s="426"/>
      <c r="J72" s="426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7"/>
      <c r="AA72" s="428">
        <f t="shared" si="0"/>
        <v>-6</v>
      </c>
      <c r="AB72" s="429"/>
      <c r="AC72" s="429"/>
      <c r="AD72" s="429"/>
      <c r="AE72" s="430"/>
      <c r="AF72" s="431"/>
      <c r="AG72" s="281">
        <f>$AG$12</f>
        <v>3</v>
      </c>
      <c r="AH72" s="432" t="s">
        <v>18</v>
      </c>
      <c r="AI72" s="434">
        <f>$AI$12</f>
        <v>6</v>
      </c>
      <c r="AJ72" s="433">
        <f>$AJ$12</f>
        <v>14</v>
      </c>
      <c r="AK72" s="432" t="s">
        <v>18</v>
      </c>
      <c r="AL72" s="434">
        <f>$AL$12</f>
        <v>20</v>
      </c>
      <c r="AM72" s="1026">
        <v>7</v>
      </c>
      <c r="AN72" s="1022"/>
      <c r="AO72" s="1047"/>
    </row>
    <row r="73" spans="2:41" ht="16.5" thickBot="1">
      <c r="B73" s="423" t="str">
        <f>$B$16</f>
        <v>Gandini, Khai</v>
      </c>
      <c r="C73" s="424" t="str">
        <f>$B$17</f>
        <v>TSG Heilbronn</v>
      </c>
      <c r="D73" s="425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7"/>
      <c r="AA73" s="428">
        <f t="shared" si="0"/>
        <v>-13</v>
      </c>
      <c r="AB73" s="429"/>
      <c r="AC73" s="429"/>
      <c r="AD73" s="429"/>
      <c r="AE73" s="430"/>
      <c r="AF73" s="431"/>
      <c r="AG73" s="281">
        <f>$AG$16</f>
        <v>2</v>
      </c>
      <c r="AH73" s="432" t="s">
        <v>18</v>
      </c>
      <c r="AI73" s="434">
        <f>$AI$16</f>
        <v>7</v>
      </c>
      <c r="AJ73" s="433">
        <f>$AJ$16</f>
        <v>9</v>
      </c>
      <c r="AK73" s="432" t="s">
        <v>18</v>
      </c>
      <c r="AL73" s="434">
        <f>$AL$16</f>
        <v>22</v>
      </c>
      <c r="AM73" s="1026">
        <v>8</v>
      </c>
      <c r="AN73" s="1022"/>
      <c r="AO73" s="1047"/>
    </row>
    <row r="74" spans="2:41" ht="16.5" thickBot="1">
      <c r="B74" s="423" t="str">
        <f>$B$14</f>
        <v>Renner, Joshua</v>
      </c>
      <c r="C74" s="424" t="str">
        <f>$B$15</f>
        <v>TG Offenau</v>
      </c>
      <c r="D74" s="425"/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7"/>
      <c r="AA74" s="428">
        <f t="shared" si="0"/>
        <v>-14</v>
      </c>
      <c r="AB74" s="429"/>
      <c r="AC74" s="429"/>
      <c r="AD74" s="429"/>
      <c r="AE74" s="430"/>
      <c r="AF74" s="431"/>
      <c r="AG74" s="281">
        <f>$AG$14</f>
        <v>2</v>
      </c>
      <c r="AH74" s="432" t="s">
        <v>18</v>
      </c>
      <c r="AI74" s="434">
        <f>$AI$14</f>
        <v>7</v>
      </c>
      <c r="AJ74" s="433">
        <f>$AJ$14</f>
        <v>9</v>
      </c>
      <c r="AK74" s="432" t="s">
        <v>18</v>
      </c>
      <c r="AL74" s="434">
        <f>$AL$14</f>
        <v>23</v>
      </c>
      <c r="AM74" s="1026">
        <v>9</v>
      </c>
      <c r="AN74" s="1022"/>
      <c r="AO74" s="1047"/>
    </row>
    <row r="75" spans="2:41" ht="16.5" thickBot="1">
      <c r="B75" s="436" t="str">
        <f>$B$10</f>
        <v>Breuninger, Johannes</v>
      </c>
      <c r="C75" s="424" t="str">
        <f>$B$11</f>
        <v>VfL Neckargartach</v>
      </c>
      <c r="D75" s="425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7"/>
      <c r="AA75" s="428">
        <f t="shared" si="0"/>
        <v>-20</v>
      </c>
      <c r="AB75" s="429"/>
      <c r="AC75" s="429"/>
      <c r="AD75" s="429"/>
      <c r="AE75" s="430"/>
      <c r="AF75" s="431"/>
      <c r="AG75" s="437">
        <f>$AG$10</f>
        <v>1</v>
      </c>
      <c r="AH75" s="438" t="s">
        <v>18</v>
      </c>
      <c r="AI75" s="439">
        <f>$AI$10</f>
        <v>8</v>
      </c>
      <c r="AJ75" s="440">
        <f>$AJ$10</f>
        <v>4</v>
      </c>
      <c r="AK75" s="438" t="s">
        <v>18</v>
      </c>
      <c r="AL75" s="439">
        <f>$AL$10</f>
        <v>24</v>
      </c>
      <c r="AM75" s="1026">
        <v>10</v>
      </c>
      <c r="AN75" s="1022"/>
      <c r="AO75" s="1047"/>
    </row>
    <row r="76" spans="33:38" ht="16.5" thickBot="1">
      <c r="AG76" s="441">
        <f>SUM(AG66:AG75)</f>
        <v>45</v>
      </c>
      <c r="AH76" s="442" t="s">
        <v>18</v>
      </c>
      <c r="AI76" s="442">
        <f>SUM(AI66:AI75)</f>
        <v>45</v>
      </c>
      <c r="AJ76" s="442">
        <f>SUM(AJ66:AJ75)</f>
        <v>161</v>
      </c>
      <c r="AK76" s="442" t="s">
        <v>18</v>
      </c>
      <c r="AL76" s="443">
        <f>SUM(AL66:AL75)</f>
        <v>161</v>
      </c>
    </row>
  </sheetData>
  <sheetProtection password="C65E"/>
  <mergeCells count="25">
    <mergeCell ref="AM22:AO22"/>
    <mergeCell ref="AM14:AO14"/>
    <mergeCell ref="AM16:AO16"/>
    <mergeCell ref="AM18:AO18"/>
    <mergeCell ref="AM20:AO20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66:AO66"/>
    <mergeCell ref="AM67:AO67"/>
    <mergeCell ref="AM68:AO68"/>
    <mergeCell ref="AM69:AO69"/>
    <mergeCell ref="AM74:AO74"/>
    <mergeCell ref="AM75:AO75"/>
    <mergeCell ref="AM70:AO70"/>
    <mergeCell ref="AM71:AO71"/>
    <mergeCell ref="AM72:AO72"/>
    <mergeCell ref="AM73:AO73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7"/>
  <sheetViews>
    <sheetView workbookViewId="0" topLeftCell="A10">
      <selection activeCell="B57" sqref="B57"/>
    </sheetView>
  </sheetViews>
  <sheetFormatPr defaultColWidth="11.421875" defaultRowHeight="12.75"/>
  <cols>
    <col min="1" max="1" width="3.7109375" style="0" customWidth="1"/>
    <col min="2" max="4" width="1.8515625" style="0" customWidth="1"/>
    <col min="5" max="5" width="10.421875" style="0" customWidth="1"/>
    <col min="6" max="6" width="1.7109375" style="0" customWidth="1"/>
    <col min="7" max="7" width="10.7109375" style="0" customWidth="1"/>
    <col min="8" max="8" width="2.00390625" style="0" customWidth="1"/>
    <col min="9" max="9" width="1.8515625" style="448" customWidth="1"/>
    <col min="10" max="10" width="2.00390625" style="0" customWidth="1"/>
    <col min="11" max="13" width="1.8515625" style="0" customWidth="1"/>
    <col min="14" max="14" width="2.00390625" style="0" customWidth="1"/>
    <col min="15" max="15" width="1.8515625" style="0" customWidth="1"/>
    <col min="16" max="17" width="2.00390625" style="0" customWidth="1"/>
    <col min="18" max="18" width="1.8515625" style="0" customWidth="1"/>
    <col min="19" max="20" width="2.00390625" style="0" customWidth="1"/>
    <col min="21" max="21" width="1.8515625" style="0" customWidth="1"/>
    <col min="22" max="23" width="2.00390625" style="0" customWidth="1"/>
    <col min="24" max="24" width="1.8515625" style="0" customWidth="1"/>
    <col min="25" max="26" width="2.00390625" style="0" customWidth="1"/>
    <col min="27" max="27" width="1.8515625" style="0" customWidth="1"/>
    <col min="28" max="29" width="2.00390625" style="0" customWidth="1"/>
    <col min="30" max="31" width="1.8515625" style="0" customWidth="1"/>
    <col min="32" max="32" width="3.28125" style="0" customWidth="1"/>
    <col min="33" max="33" width="1.8515625" style="0" customWidth="1"/>
    <col min="34" max="34" width="3.00390625" style="0" customWidth="1"/>
    <col min="35" max="35" width="3.28125" style="0" customWidth="1"/>
    <col min="36" max="36" width="1.8515625" style="0" customWidth="1"/>
    <col min="37" max="37" width="3.28125" style="0" customWidth="1"/>
    <col min="38" max="39" width="2.57421875" style="0" customWidth="1"/>
    <col min="40" max="40" width="0.2890625" style="0" hidden="1" customWidth="1"/>
    <col min="41" max="41" width="10.7109375" style="0" customWidth="1"/>
  </cols>
  <sheetData>
    <row r="1" spans="1:40" ht="13.5" customHeight="1">
      <c r="A1" s="444"/>
      <c r="B1" s="445"/>
      <c r="C1" s="446"/>
      <c r="D1" s="445"/>
      <c r="E1" s="447"/>
      <c r="F1" s="446"/>
      <c r="G1" s="444"/>
      <c r="H1" s="448"/>
      <c r="I1" s="449"/>
      <c r="J1" s="450"/>
      <c r="K1" s="449"/>
      <c r="M1" s="448"/>
      <c r="N1" s="448"/>
      <c r="O1" s="451"/>
      <c r="P1" s="452"/>
      <c r="Q1" s="451"/>
      <c r="R1" s="448"/>
      <c r="S1" s="448"/>
      <c r="T1" s="448"/>
      <c r="U1" s="448"/>
      <c r="V1" s="448"/>
      <c r="W1" s="448"/>
      <c r="X1" s="452"/>
      <c r="Y1" s="448"/>
      <c r="Z1" s="452"/>
      <c r="AA1" s="448"/>
      <c r="AB1" s="448"/>
      <c r="AC1" s="448"/>
      <c r="AD1" s="448"/>
      <c r="AE1" s="448"/>
      <c r="AF1" s="448"/>
      <c r="AG1" s="448"/>
      <c r="AH1" s="448"/>
      <c r="AI1" s="448"/>
      <c r="AJ1" s="453"/>
      <c r="AK1" s="448"/>
      <c r="AL1" s="453"/>
      <c r="AM1" s="453"/>
      <c r="AN1" s="448"/>
    </row>
    <row r="2" spans="1:40" ht="13.5" customHeight="1">
      <c r="A2" s="454" t="s">
        <v>0</v>
      </c>
      <c r="B2" s="454"/>
      <c r="C2" s="454"/>
      <c r="D2" s="454"/>
      <c r="E2" s="454"/>
      <c r="F2" s="454"/>
      <c r="G2" s="261" t="s">
        <v>100</v>
      </c>
      <c r="H2" s="448"/>
      <c r="I2" s="449"/>
      <c r="J2" s="450"/>
      <c r="K2" s="449"/>
      <c r="M2" s="448"/>
      <c r="N2" s="448"/>
      <c r="O2" s="451"/>
      <c r="P2" s="452"/>
      <c r="Q2" s="451"/>
      <c r="R2" s="448"/>
      <c r="S2" s="448"/>
      <c r="T2" s="448"/>
      <c r="U2" s="448"/>
      <c r="V2" s="448"/>
      <c r="W2" s="448"/>
      <c r="X2" s="452"/>
      <c r="Y2" s="455"/>
      <c r="Z2" s="456" t="s">
        <v>186</v>
      </c>
      <c r="AA2" s="448"/>
      <c r="AB2" s="448"/>
      <c r="AC2" s="448"/>
      <c r="AD2" s="448"/>
      <c r="AE2" s="448"/>
      <c r="AF2" s="448"/>
      <c r="AG2" s="448"/>
      <c r="AH2" s="448"/>
      <c r="AI2" s="448"/>
      <c r="AJ2" s="453"/>
      <c r="AK2" s="448"/>
      <c r="AL2" s="453"/>
      <c r="AM2" s="453"/>
      <c r="AN2" s="448"/>
    </row>
    <row r="3" spans="1:40" ht="13.5" customHeight="1" thickBot="1">
      <c r="A3" s="448"/>
      <c r="B3" s="451"/>
      <c r="C3" s="457"/>
      <c r="D3" s="451"/>
      <c r="E3" s="458"/>
      <c r="F3" s="459"/>
      <c r="G3" s="458"/>
      <c r="H3" s="448"/>
      <c r="I3" s="460"/>
      <c r="J3" s="453"/>
      <c r="K3" s="460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</row>
    <row r="4" spans="1:39" ht="13.5" customHeight="1">
      <c r="A4" s="461" t="s">
        <v>1</v>
      </c>
      <c r="B4" s="462" t="s">
        <v>2</v>
      </c>
      <c r="C4" s="463"/>
      <c r="D4" s="463"/>
      <c r="E4" s="464"/>
      <c r="F4" s="464"/>
      <c r="G4" s="464"/>
      <c r="H4" s="465"/>
      <c r="I4" s="466">
        <v>1</v>
      </c>
      <c r="J4" s="467"/>
      <c r="K4" s="468"/>
      <c r="L4" s="466">
        <v>2</v>
      </c>
      <c r="M4" s="469"/>
      <c r="N4" s="466"/>
      <c r="O4" s="466">
        <v>3</v>
      </c>
      <c r="P4" s="469"/>
      <c r="Q4" s="470"/>
      <c r="R4" s="466">
        <v>4</v>
      </c>
      <c r="S4" s="466"/>
      <c r="T4" s="470"/>
      <c r="U4" s="466">
        <v>5</v>
      </c>
      <c r="V4" s="469"/>
      <c r="W4" s="466"/>
      <c r="X4" s="466">
        <v>6</v>
      </c>
      <c r="Y4" s="469"/>
      <c r="Z4" s="466"/>
      <c r="AA4" s="466">
        <v>7</v>
      </c>
      <c r="AB4" s="466"/>
      <c r="AC4" s="470"/>
      <c r="AD4" s="466">
        <v>8</v>
      </c>
      <c r="AE4" s="468"/>
      <c r="AF4" s="1063" t="s">
        <v>15</v>
      </c>
      <c r="AG4" s="1064"/>
      <c r="AH4" s="1065"/>
      <c r="AI4" s="1066" t="s">
        <v>16</v>
      </c>
      <c r="AJ4" s="1064"/>
      <c r="AK4" s="1065"/>
      <c r="AL4" s="1067" t="s">
        <v>17</v>
      </c>
      <c r="AM4" s="1068"/>
    </row>
    <row r="5" spans="1:39" ht="13.5" customHeight="1">
      <c r="A5" s="471">
        <v>1</v>
      </c>
      <c r="B5" s="472" t="s">
        <v>191</v>
      </c>
      <c r="C5" s="473"/>
      <c r="D5" s="474"/>
      <c r="F5" s="475"/>
      <c r="G5" s="476"/>
      <c r="H5" s="477"/>
      <c r="I5" s="478"/>
      <c r="J5" s="479"/>
      <c r="K5" s="480">
        <f>+I42</f>
        <v>3</v>
      </c>
      <c r="L5" s="481" t="s">
        <v>18</v>
      </c>
      <c r="M5" s="482">
        <f>+K42</f>
        <v>1</v>
      </c>
      <c r="N5" s="480">
        <f>+AK36</f>
        <v>3</v>
      </c>
      <c r="O5" s="481" t="s">
        <v>18</v>
      </c>
      <c r="P5" s="482">
        <f>+AM36</f>
        <v>0</v>
      </c>
      <c r="Q5" s="480">
        <f>+I38</f>
        <v>3</v>
      </c>
      <c r="R5" s="481" t="s">
        <v>18</v>
      </c>
      <c r="S5" s="483">
        <f>+K38</f>
        <v>1</v>
      </c>
      <c r="T5" s="480">
        <f>+AK32</f>
        <v>3</v>
      </c>
      <c r="U5" s="481" t="s">
        <v>18</v>
      </c>
      <c r="V5" s="482">
        <f>+AM32</f>
        <v>0</v>
      </c>
      <c r="W5" s="483">
        <f>+I33</f>
        <v>3</v>
      </c>
      <c r="X5" s="484" t="s">
        <v>18</v>
      </c>
      <c r="Y5" s="482">
        <f>+K33</f>
        <v>0</v>
      </c>
      <c r="Z5" s="483">
        <f>+AK27</f>
        <v>3</v>
      </c>
      <c r="AA5" s="484" t="s">
        <v>18</v>
      </c>
      <c r="AB5" s="483">
        <f>+AM27</f>
        <v>0</v>
      </c>
      <c r="AC5" s="480">
        <f>+I24</f>
        <v>0</v>
      </c>
      <c r="AD5" s="481" t="s">
        <v>18</v>
      </c>
      <c r="AE5" s="483">
        <f>+K24</f>
        <v>0</v>
      </c>
      <c r="AF5" s="485">
        <f>SUM(K6,N6,Q6,T6,W6,Z6,AC6)</f>
        <v>6</v>
      </c>
      <c r="AG5" s="486" t="s">
        <v>18</v>
      </c>
      <c r="AH5" s="487">
        <f>SUM(AE6,AB6,Y6,V6,S6,P6,M6)</f>
        <v>0</v>
      </c>
      <c r="AI5" s="486">
        <f>SUM(H5,K5,N5,Q5,T5,W5,Z5,AC5)</f>
        <v>18</v>
      </c>
      <c r="AJ5" s="486" t="s">
        <v>18</v>
      </c>
      <c r="AK5" s="486">
        <f>SUM(J5,M5,P5,S5,V5,Y5,AB5,AE5,)</f>
        <v>2</v>
      </c>
      <c r="AL5" s="1076"/>
      <c r="AM5" s="1077"/>
    </row>
    <row r="6" spans="1:39" ht="13.5" customHeight="1">
      <c r="A6" s="488"/>
      <c r="B6" s="489" t="s">
        <v>115</v>
      </c>
      <c r="C6" s="490"/>
      <c r="D6" s="491"/>
      <c r="E6" s="490"/>
      <c r="F6" s="492"/>
      <c r="G6" s="493"/>
      <c r="H6" s="494"/>
      <c r="I6" s="494"/>
      <c r="J6" s="495"/>
      <c r="K6" s="496">
        <f>IF(K5=3,1,0)</f>
        <v>1</v>
      </c>
      <c r="L6" s="497"/>
      <c r="M6" s="498">
        <f>IF(M5=3,1,0)</f>
        <v>0</v>
      </c>
      <c r="N6" s="496">
        <f>IF(N5=3,1,0)</f>
        <v>1</v>
      </c>
      <c r="O6" s="497"/>
      <c r="P6" s="498">
        <f>IF(P5=3,1,0)</f>
        <v>0</v>
      </c>
      <c r="Q6" s="496">
        <f>IF(Q5=3,1,0)</f>
        <v>1</v>
      </c>
      <c r="R6" s="497"/>
      <c r="S6" s="498">
        <f>IF(S5=3,1,0)</f>
        <v>0</v>
      </c>
      <c r="T6" s="496">
        <f>IF(T5=3,1,0)</f>
        <v>1</v>
      </c>
      <c r="U6" s="497"/>
      <c r="V6" s="498">
        <f>IF(V5=3,1,0)</f>
        <v>0</v>
      </c>
      <c r="W6" s="496">
        <f>IF(W5=3,1,0)</f>
        <v>1</v>
      </c>
      <c r="X6" s="499"/>
      <c r="Y6" s="498">
        <f>IF(Y5=3,1,0)</f>
        <v>0</v>
      </c>
      <c r="Z6" s="496">
        <f>IF(Z5=3,1,0)</f>
        <v>1</v>
      </c>
      <c r="AA6" s="499"/>
      <c r="AB6" s="498">
        <f>IF(AB5=3,1,0)</f>
        <v>0</v>
      </c>
      <c r="AC6" s="496">
        <f>IF(AC5=3,1,0)</f>
        <v>0</v>
      </c>
      <c r="AD6" s="497"/>
      <c r="AE6" s="496">
        <f>IF(AE5=3,1,0)</f>
        <v>0</v>
      </c>
      <c r="AF6" s="500"/>
      <c r="AG6" s="501"/>
      <c r="AH6" s="502"/>
      <c r="AI6" s="501"/>
      <c r="AJ6" s="501"/>
      <c r="AK6" s="501"/>
      <c r="AL6" s="503"/>
      <c r="AM6" s="504"/>
    </row>
    <row r="7" spans="1:39" ht="13.5" customHeight="1">
      <c r="A7" s="471">
        <v>2</v>
      </c>
      <c r="B7" s="472" t="s">
        <v>195</v>
      </c>
      <c r="C7" s="473"/>
      <c r="D7" s="474"/>
      <c r="F7" s="505"/>
      <c r="G7" s="506"/>
      <c r="H7" s="507">
        <f>+K42</f>
        <v>1</v>
      </c>
      <c r="I7" s="481" t="s">
        <v>18</v>
      </c>
      <c r="J7" s="508">
        <f>+I42</f>
        <v>3</v>
      </c>
      <c r="K7" s="509"/>
      <c r="L7" s="510"/>
      <c r="M7" s="511"/>
      <c r="N7" s="480">
        <f>+I37</f>
        <v>2</v>
      </c>
      <c r="O7" s="481" t="s">
        <v>18</v>
      </c>
      <c r="P7" s="482">
        <f>+K37</f>
        <v>3</v>
      </c>
      <c r="Q7" s="480">
        <f>+AK31</f>
        <v>1</v>
      </c>
      <c r="R7" s="481" t="s">
        <v>18</v>
      </c>
      <c r="S7" s="483">
        <f>+AM31</f>
        <v>3</v>
      </c>
      <c r="T7" s="480">
        <f>+I32</f>
        <v>3</v>
      </c>
      <c r="U7" s="481" t="s">
        <v>18</v>
      </c>
      <c r="V7" s="482">
        <f>+K32</f>
        <v>0</v>
      </c>
      <c r="W7" s="483">
        <f>+AK26</f>
        <v>1</v>
      </c>
      <c r="X7" s="484" t="s">
        <v>18</v>
      </c>
      <c r="Y7" s="482">
        <f>+AM26</f>
        <v>3</v>
      </c>
      <c r="Z7" s="483">
        <f>+I25</f>
        <v>2</v>
      </c>
      <c r="AA7" s="484" t="s">
        <v>18</v>
      </c>
      <c r="AB7" s="483">
        <f>+K25</f>
        <v>3</v>
      </c>
      <c r="AC7" s="480">
        <f>+AK37</f>
        <v>0</v>
      </c>
      <c r="AD7" s="481" t="s">
        <v>18</v>
      </c>
      <c r="AE7" s="483">
        <f>+AM37</f>
        <v>0</v>
      </c>
      <c r="AF7" s="485">
        <f>SUM(AC8,Z8,W8,T8,Q8,N8,H8)</f>
        <v>1</v>
      </c>
      <c r="AG7" s="486" t="s">
        <v>18</v>
      </c>
      <c r="AH7" s="487">
        <f>SUM(AE8,AB8,Y8,V8,S8,P8,J8)</f>
        <v>5</v>
      </c>
      <c r="AI7" s="486">
        <f>SUM(H7,K7,N7,Q7,T7,W7,Z7,AC7)</f>
        <v>10</v>
      </c>
      <c r="AJ7" s="486" t="s">
        <v>18</v>
      </c>
      <c r="AK7" s="486">
        <f>SUM(J7,M7,P7,S7,V7,Y7,AB7,AE7,)</f>
        <v>15</v>
      </c>
      <c r="AL7" s="1076"/>
      <c r="AM7" s="1077"/>
    </row>
    <row r="8" spans="1:39" ht="13.5" customHeight="1">
      <c r="A8" s="488"/>
      <c r="B8" s="489" t="s">
        <v>119</v>
      </c>
      <c r="C8" s="490"/>
      <c r="D8" s="491"/>
      <c r="E8" s="490"/>
      <c r="F8" s="492"/>
      <c r="G8" s="493"/>
      <c r="H8" s="496">
        <f>IF(H7=3,1,0)</f>
        <v>0</v>
      </c>
      <c r="I8" s="497"/>
      <c r="J8" s="496">
        <f>IF(J7=3,1,0)</f>
        <v>1</v>
      </c>
      <c r="K8" s="512"/>
      <c r="L8" s="513"/>
      <c r="M8" s="514"/>
      <c r="N8" s="496">
        <f>IF(N7=3,1,0)</f>
        <v>0</v>
      </c>
      <c r="O8" s="497"/>
      <c r="P8" s="498">
        <f>IF(P7=3,1,0)</f>
        <v>1</v>
      </c>
      <c r="Q8" s="496">
        <f>IF(Q7=3,1,0)</f>
        <v>0</v>
      </c>
      <c r="R8" s="497"/>
      <c r="S8" s="498">
        <f>IF(S7=3,1,0)</f>
        <v>1</v>
      </c>
      <c r="T8" s="496">
        <f>IF(T7=3,1,0)</f>
        <v>1</v>
      </c>
      <c r="U8" s="497"/>
      <c r="V8" s="498">
        <f>IF(V7=3,1,0)</f>
        <v>0</v>
      </c>
      <c r="W8" s="496">
        <f>IF(W7=3,1,0)</f>
        <v>0</v>
      </c>
      <c r="X8" s="499"/>
      <c r="Y8" s="498">
        <f>IF(Y7=3,1,0)</f>
        <v>1</v>
      </c>
      <c r="Z8" s="496">
        <f>IF(Z7=3,1,0)</f>
        <v>0</v>
      </c>
      <c r="AA8" s="499"/>
      <c r="AB8" s="498">
        <f>IF(AB7=3,1,0)</f>
        <v>1</v>
      </c>
      <c r="AC8" s="496">
        <f>IF(AC7=3,1,0)</f>
        <v>0</v>
      </c>
      <c r="AD8" s="497"/>
      <c r="AE8" s="496">
        <f>IF(AE7=3,1,0)</f>
        <v>0</v>
      </c>
      <c r="AF8" s="500"/>
      <c r="AG8" s="501"/>
      <c r="AH8" s="502"/>
      <c r="AI8" s="501"/>
      <c r="AJ8" s="501"/>
      <c r="AK8" s="501"/>
      <c r="AL8" s="503"/>
      <c r="AM8" s="504"/>
    </row>
    <row r="9" spans="1:39" ht="13.5" customHeight="1">
      <c r="A9" s="471">
        <v>3</v>
      </c>
      <c r="B9" s="472" t="s">
        <v>196</v>
      </c>
      <c r="C9" s="473"/>
      <c r="D9" s="474"/>
      <c r="F9" s="505"/>
      <c r="G9" s="506"/>
      <c r="H9" s="507">
        <f>+AM36</f>
        <v>0</v>
      </c>
      <c r="I9" s="481" t="s">
        <v>18</v>
      </c>
      <c r="J9" s="508">
        <f>+AK36</f>
        <v>3</v>
      </c>
      <c r="K9" s="507">
        <f>+K37</f>
        <v>3</v>
      </c>
      <c r="L9" s="481" t="s">
        <v>18</v>
      </c>
      <c r="M9" s="508">
        <f>+I37</f>
        <v>2</v>
      </c>
      <c r="N9" s="509"/>
      <c r="O9" s="478"/>
      <c r="P9" s="515"/>
      <c r="Q9" s="480">
        <f>+I31</f>
        <v>3</v>
      </c>
      <c r="R9" s="481" t="s">
        <v>18</v>
      </c>
      <c r="S9" s="483">
        <f>+K31</f>
        <v>2</v>
      </c>
      <c r="T9" s="480">
        <f>+AK25</f>
        <v>3</v>
      </c>
      <c r="U9" s="481" t="s">
        <v>18</v>
      </c>
      <c r="V9" s="482">
        <f>+AM25</f>
        <v>0</v>
      </c>
      <c r="W9" s="483">
        <f>+I26</f>
        <v>1</v>
      </c>
      <c r="X9" s="484" t="s">
        <v>18</v>
      </c>
      <c r="Y9" s="482">
        <f>+K26</f>
        <v>3</v>
      </c>
      <c r="Z9" s="483">
        <f>+I43</f>
        <v>0</v>
      </c>
      <c r="AA9" s="484" t="s">
        <v>18</v>
      </c>
      <c r="AB9" s="483">
        <f>+K43</f>
        <v>3</v>
      </c>
      <c r="AC9" s="480">
        <f>+AK30</f>
        <v>0</v>
      </c>
      <c r="AD9" s="481" t="s">
        <v>18</v>
      </c>
      <c r="AE9" s="483">
        <f>+AM30</f>
        <v>0</v>
      </c>
      <c r="AF9" s="485">
        <f>SUM(AC10,Z10,W10,T10,Q10,K10,H10)</f>
        <v>3</v>
      </c>
      <c r="AG9" s="486" t="s">
        <v>18</v>
      </c>
      <c r="AH9" s="487">
        <f>SUM(AE10,AB10,Y10,V10,S10,M10,J10)</f>
        <v>3</v>
      </c>
      <c r="AI9" s="486">
        <f>SUM(H9,K9,N9,Q9,T9,W9,Z9,AC9)</f>
        <v>10</v>
      </c>
      <c r="AJ9" s="486" t="s">
        <v>18</v>
      </c>
      <c r="AK9" s="486">
        <f>SUM(J9,M9,P9,S9,V9,Y9,AB9,AE9,)</f>
        <v>13</v>
      </c>
      <c r="AL9" s="1076"/>
      <c r="AM9" s="1077"/>
    </row>
    <row r="10" spans="1:39" ht="13.5" customHeight="1">
      <c r="A10" s="488"/>
      <c r="B10" s="489" t="s">
        <v>197</v>
      </c>
      <c r="C10" s="490"/>
      <c r="D10" s="491"/>
      <c r="E10" s="490"/>
      <c r="F10" s="492"/>
      <c r="G10" s="493"/>
      <c r="H10" s="496">
        <f>IF(H9=3,1,0)</f>
        <v>0</v>
      </c>
      <c r="I10" s="497"/>
      <c r="J10" s="498">
        <f>IF(J9=3,1,0)</f>
        <v>1</v>
      </c>
      <c r="K10" s="496">
        <f>IF(K9=3,1,0)</f>
        <v>1</v>
      </c>
      <c r="L10" s="497"/>
      <c r="M10" s="496">
        <f>IF(M9=3,1,0)</f>
        <v>0</v>
      </c>
      <c r="N10" s="512"/>
      <c r="O10" s="494"/>
      <c r="P10" s="516"/>
      <c r="Q10" s="496">
        <f>IF(Q9=3,1,0)</f>
        <v>1</v>
      </c>
      <c r="R10" s="497"/>
      <c r="S10" s="498">
        <f>IF(S9=3,1,0)</f>
        <v>0</v>
      </c>
      <c r="T10" s="496">
        <f>IF(T9=3,1,0)</f>
        <v>1</v>
      </c>
      <c r="U10" s="497"/>
      <c r="V10" s="498">
        <f>IF(V9=3,1,0)</f>
        <v>0</v>
      </c>
      <c r="W10" s="496">
        <f>IF(W9=3,1,0)</f>
        <v>0</v>
      </c>
      <c r="X10" s="499"/>
      <c r="Y10" s="498">
        <f>IF(Y9=3,1,0)</f>
        <v>1</v>
      </c>
      <c r="Z10" s="496">
        <f>IF(Z9=3,1,0)</f>
        <v>0</v>
      </c>
      <c r="AA10" s="499"/>
      <c r="AB10" s="498">
        <f>IF(AB9=3,1,0)</f>
        <v>1</v>
      </c>
      <c r="AC10" s="496">
        <f>IF(AC9=3,1,0)</f>
        <v>0</v>
      </c>
      <c r="AD10" s="497"/>
      <c r="AE10" s="496">
        <f>IF(AE9=3,1,0)</f>
        <v>0</v>
      </c>
      <c r="AF10" s="500"/>
      <c r="AG10" s="501"/>
      <c r="AH10" s="502"/>
      <c r="AI10" s="501"/>
      <c r="AJ10" s="501"/>
      <c r="AK10" s="501"/>
      <c r="AL10" s="503"/>
      <c r="AM10" s="504"/>
    </row>
    <row r="11" spans="1:39" ht="13.5" customHeight="1">
      <c r="A11" s="471">
        <v>4</v>
      </c>
      <c r="B11" s="472" t="s">
        <v>199</v>
      </c>
      <c r="C11" s="473"/>
      <c r="D11" s="474"/>
      <c r="F11" s="505"/>
      <c r="G11" s="506"/>
      <c r="H11" s="507">
        <f>+K38</f>
        <v>1</v>
      </c>
      <c r="I11" s="481" t="s">
        <v>18</v>
      </c>
      <c r="J11" s="508">
        <f>+I38</f>
        <v>3</v>
      </c>
      <c r="K11" s="507">
        <f>+AM31</f>
        <v>3</v>
      </c>
      <c r="L11" s="481" t="s">
        <v>18</v>
      </c>
      <c r="M11" s="508">
        <f>+AK31</f>
        <v>1</v>
      </c>
      <c r="N11" s="507">
        <f>+K31</f>
        <v>2</v>
      </c>
      <c r="O11" s="481" t="s">
        <v>18</v>
      </c>
      <c r="P11" s="482">
        <f>+I31</f>
        <v>3</v>
      </c>
      <c r="Q11" s="517"/>
      <c r="R11" s="478"/>
      <c r="S11" s="479"/>
      <c r="T11" s="480">
        <f>+I27</f>
        <v>3</v>
      </c>
      <c r="U11" s="518" t="s">
        <v>18</v>
      </c>
      <c r="V11" s="482">
        <f>+K27</f>
        <v>1</v>
      </c>
      <c r="W11" s="483">
        <f>+I44</f>
        <v>3</v>
      </c>
      <c r="X11" s="484" t="s">
        <v>18</v>
      </c>
      <c r="Y11" s="482">
        <f>+K44</f>
        <v>2</v>
      </c>
      <c r="Z11" s="483">
        <f>+AK38</f>
        <v>2</v>
      </c>
      <c r="AA11" s="484" t="s">
        <v>18</v>
      </c>
      <c r="AB11" s="483">
        <f>+AM38</f>
        <v>3</v>
      </c>
      <c r="AC11" s="480">
        <f>+AK24</f>
        <v>0</v>
      </c>
      <c r="AD11" s="481" t="s">
        <v>18</v>
      </c>
      <c r="AE11" s="483">
        <f>+AM24</f>
        <v>0</v>
      </c>
      <c r="AF11" s="485">
        <f>SUM(AC12,Z12,W12,T12,N12,K12,H12)</f>
        <v>3</v>
      </c>
      <c r="AG11" s="486" t="s">
        <v>18</v>
      </c>
      <c r="AH11" s="487">
        <f>SUM(AE12,AB12,Y12,V12,P12,M12,J12)</f>
        <v>3</v>
      </c>
      <c r="AI11" s="486">
        <f>SUM(H11,K11,N11,Q11,T11,W11,Z11,AC11)</f>
        <v>14</v>
      </c>
      <c r="AJ11" s="486" t="s">
        <v>18</v>
      </c>
      <c r="AK11" s="486">
        <f>SUM(J11,M11,P11,S11,V11,Y11,AB11,AE11,)</f>
        <v>13</v>
      </c>
      <c r="AL11" s="1076"/>
      <c r="AM11" s="1077"/>
    </row>
    <row r="12" spans="1:39" ht="13.5" customHeight="1">
      <c r="A12" s="488"/>
      <c r="B12" s="489" t="s">
        <v>122</v>
      </c>
      <c r="C12" s="490"/>
      <c r="D12" s="491"/>
      <c r="E12" s="490"/>
      <c r="F12" s="492"/>
      <c r="G12" s="493"/>
      <c r="H12" s="496">
        <f>IF(H11=3,1,0)</f>
        <v>0</v>
      </c>
      <c r="I12" s="497"/>
      <c r="J12" s="498">
        <f>IF(J11=3,1,0)</f>
        <v>1</v>
      </c>
      <c r="K12" s="496">
        <f>IF(K11=3,1,0)</f>
        <v>1</v>
      </c>
      <c r="L12" s="497"/>
      <c r="M12" s="498">
        <f>IF(M11=3,1,0)</f>
        <v>0</v>
      </c>
      <c r="N12" s="496">
        <f>IF(N11=3,1,0)</f>
        <v>0</v>
      </c>
      <c r="O12" s="497"/>
      <c r="P12" s="496">
        <f>IF(P11=3,1,0)</f>
        <v>1</v>
      </c>
      <c r="Q12" s="519"/>
      <c r="R12" s="494"/>
      <c r="S12" s="494"/>
      <c r="T12" s="520">
        <f>IF(T11=3,1,0)</f>
        <v>1</v>
      </c>
      <c r="U12" s="521"/>
      <c r="V12" s="498">
        <f>IF(V11=3,1,0)</f>
        <v>0</v>
      </c>
      <c r="W12" s="496">
        <f>IF(W11=3,1,0)</f>
        <v>1</v>
      </c>
      <c r="X12" s="499"/>
      <c r="Y12" s="498">
        <f>IF(Y11=3,1,0)</f>
        <v>0</v>
      </c>
      <c r="Z12" s="496">
        <f>IF(Z11=3,1,0)</f>
        <v>0</v>
      </c>
      <c r="AA12" s="499"/>
      <c r="AB12" s="498">
        <f>IF(AB11=3,1,0)</f>
        <v>1</v>
      </c>
      <c r="AC12" s="496">
        <f>IF(AC11=3,1,0)</f>
        <v>0</v>
      </c>
      <c r="AD12" s="497"/>
      <c r="AE12" s="496">
        <f>IF(AE11=3,1,0)</f>
        <v>0</v>
      </c>
      <c r="AF12" s="500"/>
      <c r="AG12" s="501"/>
      <c r="AH12" s="502"/>
      <c r="AI12" s="501"/>
      <c r="AJ12" s="501"/>
      <c r="AK12" s="501"/>
      <c r="AL12" s="503"/>
      <c r="AM12" s="504"/>
    </row>
    <row r="13" spans="1:39" ht="13.5" customHeight="1">
      <c r="A13" s="522">
        <v>5</v>
      </c>
      <c r="B13" s="523" t="s">
        <v>201</v>
      </c>
      <c r="C13" s="448"/>
      <c r="D13" s="448"/>
      <c r="F13" s="524"/>
      <c r="G13" s="525"/>
      <c r="H13" s="526">
        <f>+AM32</f>
        <v>0</v>
      </c>
      <c r="I13" s="527" t="s">
        <v>18</v>
      </c>
      <c r="J13" s="528">
        <f>+AK32</f>
        <v>3</v>
      </c>
      <c r="K13" s="526">
        <f>+K32</f>
        <v>0</v>
      </c>
      <c r="L13" s="527" t="s">
        <v>18</v>
      </c>
      <c r="M13" s="528">
        <f>+I32</f>
        <v>3</v>
      </c>
      <c r="N13" s="526">
        <f>+AM25</f>
        <v>0</v>
      </c>
      <c r="O13" s="527" t="s">
        <v>18</v>
      </c>
      <c r="P13" s="528">
        <f>+AK25</f>
        <v>3</v>
      </c>
      <c r="Q13" s="526">
        <f>+K27</f>
        <v>1</v>
      </c>
      <c r="R13" s="529" t="s">
        <v>18</v>
      </c>
      <c r="S13" s="526">
        <f>+I27</f>
        <v>3</v>
      </c>
      <c r="T13" s="530"/>
      <c r="U13" s="531"/>
      <c r="V13" s="532"/>
      <c r="W13" s="533">
        <f>+AK39</f>
        <v>3</v>
      </c>
      <c r="X13" s="529" t="s">
        <v>18</v>
      </c>
      <c r="Y13" s="534">
        <f>+AM39</f>
        <v>1</v>
      </c>
      <c r="Z13" s="533">
        <f>+I39</f>
        <v>2</v>
      </c>
      <c r="AA13" s="529" t="s">
        <v>18</v>
      </c>
      <c r="AB13" s="533">
        <f>+K39</f>
        <v>3</v>
      </c>
      <c r="AC13" s="535">
        <f>+I45</f>
        <v>0</v>
      </c>
      <c r="AD13" s="527" t="s">
        <v>18</v>
      </c>
      <c r="AE13" s="536">
        <f>+K45</f>
        <v>0</v>
      </c>
      <c r="AF13" s="537">
        <f>SUM(AC14,Z14,W14,Q14,N14,K14,H14)</f>
        <v>1</v>
      </c>
      <c r="AG13" s="538" t="s">
        <v>18</v>
      </c>
      <c r="AH13" s="539">
        <f>SUM(AE14,AB14,Y14,S14,P14,M14,J14)</f>
        <v>5</v>
      </c>
      <c r="AI13" s="538">
        <f>SUM(H13,K13,N13,Q13,T13,W13,Z13,AC13)</f>
        <v>6</v>
      </c>
      <c r="AJ13" s="538" t="s">
        <v>18</v>
      </c>
      <c r="AK13" s="539">
        <f>SUM(J13,M13,P13,S13,V13,Y13,AB13,AE13,)</f>
        <v>16</v>
      </c>
      <c r="AL13" s="1078"/>
      <c r="AM13" s="1079"/>
    </row>
    <row r="14" spans="1:39" ht="13.5" customHeight="1">
      <c r="A14" s="540"/>
      <c r="B14" s="489" t="s">
        <v>202</v>
      </c>
      <c r="C14" s="490"/>
      <c r="D14" s="490"/>
      <c r="E14" s="490"/>
      <c r="F14" s="541"/>
      <c r="G14" s="525"/>
      <c r="H14" s="496">
        <f>IF(H13=3,1,0)</f>
        <v>0</v>
      </c>
      <c r="I14" s="497"/>
      <c r="J14" s="498">
        <f>IF(J13=3,1,0)</f>
        <v>1</v>
      </c>
      <c r="K14" s="496">
        <f>IF(K13=3,1,0)</f>
        <v>0</v>
      </c>
      <c r="L14" s="497"/>
      <c r="M14" s="498">
        <f>IF(M13=3,1,0)</f>
        <v>1</v>
      </c>
      <c r="N14" s="496">
        <f>IF(N13=3,1,0)</f>
        <v>0</v>
      </c>
      <c r="O14" s="497"/>
      <c r="P14" s="498">
        <f>IF(P13=3,1,0)</f>
        <v>1</v>
      </c>
      <c r="Q14" s="496">
        <f>IF(Q13=3,1,0)</f>
        <v>0</v>
      </c>
      <c r="R14" s="499"/>
      <c r="S14" s="498">
        <f>IF(S13=3,1,0)</f>
        <v>1</v>
      </c>
      <c r="T14" s="531"/>
      <c r="U14" s="542"/>
      <c r="V14" s="543"/>
      <c r="W14" s="496">
        <f>IF(W13=3,1,0)</f>
        <v>1</v>
      </c>
      <c r="X14" s="544"/>
      <c r="Y14" s="498">
        <f>IF(Y13=3,1,0)</f>
        <v>0</v>
      </c>
      <c r="Z14" s="496">
        <f>IF(Z13=3,1,0)</f>
        <v>0</v>
      </c>
      <c r="AA14" s="544"/>
      <c r="AB14" s="498">
        <f>IF(AB13=3,1,0)</f>
        <v>1</v>
      </c>
      <c r="AC14" s="496">
        <f>IF(AC13=3,1,0)</f>
        <v>0</v>
      </c>
      <c r="AD14" s="497"/>
      <c r="AE14" s="496">
        <f>IF(AE13=3,1,0)</f>
        <v>0</v>
      </c>
      <c r="AF14" s="500"/>
      <c r="AG14" s="501"/>
      <c r="AH14" s="502"/>
      <c r="AI14" s="501"/>
      <c r="AJ14" s="501"/>
      <c r="AK14" s="502"/>
      <c r="AL14" s="545"/>
      <c r="AM14" s="546"/>
    </row>
    <row r="15" spans="1:39" ht="13.5" customHeight="1">
      <c r="A15" s="522">
        <v>6</v>
      </c>
      <c r="B15" s="523" t="s">
        <v>204</v>
      </c>
      <c r="C15" s="473"/>
      <c r="D15" s="473"/>
      <c r="F15" s="455"/>
      <c r="G15" s="547"/>
      <c r="H15" s="548">
        <f>+K33</f>
        <v>0</v>
      </c>
      <c r="I15" s="481" t="s">
        <v>18</v>
      </c>
      <c r="J15" s="549">
        <f>+I33</f>
        <v>3</v>
      </c>
      <c r="K15" s="548">
        <f>+AM26</f>
        <v>3</v>
      </c>
      <c r="L15" s="481" t="s">
        <v>18</v>
      </c>
      <c r="M15" s="549">
        <f>+AK26</f>
        <v>1</v>
      </c>
      <c r="N15" s="548">
        <f>+K26</f>
        <v>3</v>
      </c>
      <c r="O15" s="481" t="s">
        <v>18</v>
      </c>
      <c r="P15" s="549">
        <f>+I26</f>
        <v>1</v>
      </c>
      <c r="Q15" s="548">
        <f>+K44</f>
        <v>2</v>
      </c>
      <c r="R15" s="529" t="s">
        <v>18</v>
      </c>
      <c r="S15" s="548">
        <f>+I44</f>
        <v>3</v>
      </c>
      <c r="T15" s="550">
        <f>+AM39</f>
        <v>1</v>
      </c>
      <c r="U15" s="529" t="s">
        <v>18</v>
      </c>
      <c r="V15" s="551">
        <f>+AK39</f>
        <v>3</v>
      </c>
      <c r="W15" s="552"/>
      <c r="X15" s="552"/>
      <c r="Y15" s="553"/>
      <c r="Z15" s="554">
        <f>+AK33</f>
        <v>3</v>
      </c>
      <c r="AA15" s="555" t="s">
        <v>18</v>
      </c>
      <c r="AB15" s="554">
        <f>+AM33</f>
        <v>2</v>
      </c>
      <c r="AC15" s="480">
        <f>+I36</f>
        <v>0</v>
      </c>
      <c r="AD15" s="481" t="s">
        <v>18</v>
      </c>
      <c r="AE15" s="483">
        <f>+K36</f>
        <v>0</v>
      </c>
      <c r="AF15" s="485">
        <f>SUM(AC16,Z16,T16,Q16,N16,K16,H16)</f>
        <v>3</v>
      </c>
      <c r="AG15" s="486" t="s">
        <v>18</v>
      </c>
      <c r="AH15" s="487">
        <f>SUM(AE16,AB16,V16,S16,P16,M16,J16)</f>
        <v>3</v>
      </c>
      <c r="AI15" s="486">
        <f>SUM(H15,K15,N15,Q15,T15,W15,Z15,AC15)</f>
        <v>12</v>
      </c>
      <c r="AJ15" s="486" t="s">
        <v>18</v>
      </c>
      <c r="AK15" s="487">
        <f>SUM(J15,M15,P15,S15,V15,Y15,AB15,AE15,)</f>
        <v>13</v>
      </c>
      <c r="AL15" s="1078"/>
      <c r="AM15" s="1079"/>
    </row>
    <row r="16" spans="1:39" ht="13.5" customHeight="1">
      <c r="A16" s="540"/>
      <c r="B16" s="489" t="s">
        <v>151</v>
      </c>
      <c r="C16" s="490"/>
      <c r="D16" s="490"/>
      <c r="E16" s="490"/>
      <c r="F16" s="556"/>
      <c r="G16" s="557"/>
      <c r="H16" s="496">
        <f>IF(H15=3,1,0)</f>
        <v>0</v>
      </c>
      <c r="I16" s="497"/>
      <c r="J16" s="498">
        <f>IF(J15=3,1,0)</f>
        <v>1</v>
      </c>
      <c r="K16" s="496">
        <f>IF(K15=3,1,0)</f>
        <v>1</v>
      </c>
      <c r="L16" s="497"/>
      <c r="M16" s="498">
        <f>IF(M15=3,1,0)</f>
        <v>0</v>
      </c>
      <c r="N16" s="496">
        <f>IF(N15=3,1,0)</f>
        <v>1</v>
      </c>
      <c r="O16" s="497"/>
      <c r="P16" s="498">
        <f>IF(P15=3,1,0)</f>
        <v>0</v>
      </c>
      <c r="Q16" s="496">
        <f>IF(Q15=3,1,0)</f>
        <v>0</v>
      </c>
      <c r="R16" s="499"/>
      <c r="S16" s="498">
        <f>IF(S15=3,1,0)</f>
        <v>1</v>
      </c>
      <c r="T16" s="496">
        <f>IF(T15=3,1,0)</f>
        <v>0</v>
      </c>
      <c r="U16" s="499"/>
      <c r="V16" s="496">
        <f>IF(V15=3,1,0)</f>
        <v>1</v>
      </c>
      <c r="W16" s="558"/>
      <c r="X16" s="542"/>
      <c r="Y16" s="543"/>
      <c r="Z16" s="496">
        <f>IF(Z15=3,1,0)</f>
        <v>1</v>
      </c>
      <c r="AA16" s="559"/>
      <c r="AB16" s="498">
        <f>IF(AB15=3,1,0)</f>
        <v>0</v>
      </c>
      <c r="AC16" s="496">
        <f>IF(AC15=3,1,0)</f>
        <v>0</v>
      </c>
      <c r="AD16" s="497"/>
      <c r="AE16" s="496">
        <f>IF(AE15=3,1,0)</f>
        <v>0</v>
      </c>
      <c r="AF16" s="500"/>
      <c r="AG16" s="501"/>
      <c r="AH16" s="502"/>
      <c r="AI16" s="501"/>
      <c r="AJ16" s="501"/>
      <c r="AK16" s="502"/>
      <c r="AL16" s="545"/>
      <c r="AM16" s="504"/>
    </row>
    <row r="17" spans="1:39" ht="13.5" customHeight="1">
      <c r="A17" s="522">
        <v>7</v>
      </c>
      <c r="B17" s="523" t="s">
        <v>207</v>
      </c>
      <c r="C17" s="448"/>
      <c r="D17" s="448"/>
      <c r="F17" s="455"/>
      <c r="G17" s="525"/>
      <c r="H17" s="526">
        <f>+AM27</f>
        <v>0</v>
      </c>
      <c r="I17" s="527" t="s">
        <v>18</v>
      </c>
      <c r="J17" s="528">
        <f>+AK27</f>
        <v>3</v>
      </c>
      <c r="K17" s="526">
        <f>+K25</f>
        <v>3</v>
      </c>
      <c r="L17" s="527" t="s">
        <v>18</v>
      </c>
      <c r="M17" s="528">
        <f>+I25</f>
        <v>2</v>
      </c>
      <c r="N17" s="526">
        <f>+K43</f>
        <v>3</v>
      </c>
      <c r="O17" s="527" t="s">
        <v>18</v>
      </c>
      <c r="P17" s="528">
        <f>+I43</f>
        <v>0</v>
      </c>
      <c r="Q17" s="526">
        <f>+AM38</f>
        <v>3</v>
      </c>
      <c r="R17" s="529" t="s">
        <v>18</v>
      </c>
      <c r="S17" s="526">
        <f>+AK38</f>
        <v>2</v>
      </c>
      <c r="T17" s="560">
        <f>+K39</f>
        <v>3</v>
      </c>
      <c r="U17" s="529" t="s">
        <v>18</v>
      </c>
      <c r="V17" s="534">
        <f>+I39</f>
        <v>2</v>
      </c>
      <c r="W17" s="533">
        <f>+AM33</f>
        <v>2</v>
      </c>
      <c r="X17" s="529" t="s">
        <v>18</v>
      </c>
      <c r="Y17" s="534">
        <f>+AK33</f>
        <v>3</v>
      </c>
      <c r="Z17" s="531"/>
      <c r="AA17" s="531"/>
      <c r="AB17" s="531"/>
      <c r="AC17" s="535">
        <f>+I30</f>
        <v>0</v>
      </c>
      <c r="AD17" s="527" t="s">
        <v>18</v>
      </c>
      <c r="AE17" s="536">
        <f>+K30</f>
        <v>0</v>
      </c>
      <c r="AF17" s="537">
        <f>SUM(AC18,W18,T18,Q18,N18,K18,H18)</f>
        <v>4</v>
      </c>
      <c r="AG17" s="538" t="s">
        <v>18</v>
      </c>
      <c r="AH17" s="539">
        <f>SUM(AE18,Y18,V18,S18,P18,M18,J18)</f>
        <v>2</v>
      </c>
      <c r="AI17" s="538">
        <f>SUM(H17,K17,N17,Q17,T17,W17,Z17,AC17)</f>
        <v>14</v>
      </c>
      <c r="AJ17" s="538" t="s">
        <v>18</v>
      </c>
      <c r="AK17" s="539">
        <f>SUM(J17,M17,P17,S17,V17,Y17,AB17,AE17,)</f>
        <v>12</v>
      </c>
      <c r="AL17" s="1078"/>
      <c r="AM17" s="1079"/>
    </row>
    <row r="18" spans="1:39" ht="13.5" customHeight="1">
      <c r="A18" s="540"/>
      <c r="B18" s="489" t="s">
        <v>208</v>
      </c>
      <c r="C18" s="490"/>
      <c r="D18" s="490"/>
      <c r="E18" s="490"/>
      <c r="F18" s="556"/>
      <c r="G18" s="557"/>
      <c r="H18" s="496">
        <f>IF(H17=3,1,0)</f>
        <v>0</v>
      </c>
      <c r="I18" s="497"/>
      <c r="J18" s="498">
        <f>IF(J17=3,1,0)</f>
        <v>1</v>
      </c>
      <c r="K18" s="496">
        <f>IF(K17=3,1,0)</f>
        <v>1</v>
      </c>
      <c r="L18" s="497"/>
      <c r="M18" s="498">
        <f>IF(M17=3,1,0)</f>
        <v>0</v>
      </c>
      <c r="N18" s="496">
        <f>IF(N17=3,1,0)</f>
        <v>1</v>
      </c>
      <c r="O18" s="497"/>
      <c r="P18" s="498">
        <f>IF(P17=3,1,0)</f>
        <v>0</v>
      </c>
      <c r="Q18" s="496">
        <f>IF(Q17=3,1,0)</f>
        <v>1</v>
      </c>
      <c r="R18" s="499"/>
      <c r="S18" s="498">
        <f>IF(S17=3,1,0)</f>
        <v>0</v>
      </c>
      <c r="T18" s="496">
        <f>IF(T17=3,1,0)</f>
        <v>1</v>
      </c>
      <c r="U18" s="499"/>
      <c r="V18" s="498">
        <f>IF(V17=3,1,0)</f>
        <v>0</v>
      </c>
      <c r="W18" s="496">
        <f>IF(W17=3,1,0)</f>
        <v>0</v>
      </c>
      <c r="X18" s="499"/>
      <c r="Y18" s="496">
        <f>IF(Y17=3,1,0)</f>
        <v>1</v>
      </c>
      <c r="Z18" s="558"/>
      <c r="AA18" s="542"/>
      <c r="AB18" s="542"/>
      <c r="AC18" s="520">
        <f>IF(AC17=3,1,0)</f>
        <v>0</v>
      </c>
      <c r="AD18" s="497"/>
      <c r="AE18" s="496">
        <f>IF(AE17=3,1,0)</f>
        <v>0</v>
      </c>
      <c r="AF18" s="500"/>
      <c r="AG18" s="501"/>
      <c r="AH18" s="502"/>
      <c r="AI18" s="501"/>
      <c r="AJ18" s="501"/>
      <c r="AK18" s="501"/>
      <c r="AL18" s="561"/>
      <c r="AM18" s="504"/>
    </row>
    <row r="19" spans="1:39" ht="13.5" customHeight="1">
      <c r="A19" s="562">
        <v>8</v>
      </c>
      <c r="B19" s="472"/>
      <c r="C19" s="448"/>
      <c r="D19" s="563"/>
      <c r="F19" s="475"/>
      <c r="G19" s="476"/>
      <c r="H19" s="564">
        <f>+K24</f>
        <v>0</v>
      </c>
      <c r="I19" s="527" t="s">
        <v>18</v>
      </c>
      <c r="J19" s="565">
        <f>+I24</f>
        <v>0</v>
      </c>
      <c r="K19" s="564">
        <f>+AM37</f>
        <v>0</v>
      </c>
      <c r="L19" s="527" t="s">
        <v>18</v>
      </c>
      <c r="M19" s="565">
        <f>+AK37</f>
        <v>0</v>
      </c>
      <c r="N19" s="564">
        <f>+AM30</f>
        <v>0</v>
      </c>
      <c r="O19" s="527" t="s">
        <v>18</v>
      </c>
      <c r="P19" s="566">
        <f>+AK30</f>
        <v>0</v>
      </c>
      <c r="Q19" s="535">
        <f>+AM24</f>
        <v>0</v>
      </c>
      <c r="R19" s="527" t="s">
        <v>18</v>
      </c>
      <c r="S19" s="536">
        <f>+AK24</f>
        <v>0</v>
      </c>
      <c r="T19" s="535">
        <f>+K45</f>
        <v>0</v>
      </c>
      <c r="U19" s="527" t="s">
        <v>18</v>
      </c>
      <c r="V19" s="566">
        <f>+I45</f>
        <v>0</v>
      </c>
      <c r="W19" s="536">
        <f>+K36</f>
        <v>0</v>
      </c>
      <c r="X19" s="527" t="s">
        <v>18</v>
      </c>
      <c r="Y19" s="566">
        <f>+I36</f>
        <v>0</v>
      </c>
      <c r="Z19" s="536">
        <f>+K30</f>
        <v>0</v>
      </c>
      <c r="AA19" s="527" t="s">
        <v>18</v>
      </c>
      <c r="AB19" s="566">
        <f>+I30</f>
        <v>0</v>
      </c>
      <c r="AC19" s="567"/>
      <c r="AD19" s="478"/>
      <c r="AE19" s="478"/>
      <c r="AF19" s="537">
        <f>SUM(Z20,W20,T20,Q20,N20,K20,H20)</f>
        <v>0</v>
      </c>
      <c r="AG19" s="538" t="s">
        <v>18</v>
      </c>
      <c r="AH19" s="539">
        <f>SUM(AB20,Y20,V20,S20,P20,M20,J20)</f>
        <v>0</v>
      </c>
      <c r="AI19" s="538">
        <f>SUM(H19,K19,N19,Q19,T19,W19,Z19,AC19)</f>
        <v>0</v>
      </c>
      <c r="AJ19" s="538" t="s">
        <v>18</v>
      </c>
      <c r="AK19" s="538">
        <f>SUM(J19,M19,P19,S19,V19,Y19,AB19,AE19,)</f>
        <v>0</v>
      </c>
      <c r="AL19" s="1076"/>
      <c r="AM19" s="1077"/>
    </row>
    <row r="20" spans="1:39" ht="13.5" customHeight="1" thickBot="1">
      <c r="A20" s="568"/>
      <c r="B20" s="569"/>
      <c r="C20" s="458"/>
      <c r="D20" s="570"/>
      <c r="E20" s="458"/>
      <c r="F20" s="571"/>
      <c r="G20" s="571"/>
      <c r="H20" s="572">
        <f>IF(H19=3,1,0)</f>
        <v>0</v>
      </c>
      <c r="I20" s="573"/>
      <c r="J20" s="574">
        <f>IF(J19=3,1,0)</f>
        <v>0</v>
      </c>
      <c r="K20" s="575">
        <f>IF(K19=3,1,0)</f>
        <v>0</v>
      </c>
      <c r="L20" s="573"/>
      <c r="M20" s="574">
        <f>IF(M19=3,1,0)</f>
        <v>0</v>
      </c>
      <c r="N20" s="575">
        <f>IF(N19=3,1,0)</f>
        <v>0</v>
      </c>
      <c r="O20" s="573"/>
      <c r="P20" s="574">
        <f>IF(P19=3,1,0)</f>
        <v>0</v>
      </c>
      <c r="Q20" s="575">
        <f>IF(Q19=3,1,0)</f>
        <v>0</v>
      </c>
      <c r="R20" s="573"/>
      <c r="S20" s="574">
        <f>IF(S19=3,1,0)</f>
        <v>0</v>
      </c>
      <c r="T20" s="575">
        <f>IF(T19=3,1,0)</f>
        <v>0</v>
      </c>
      <c r="U20" s="573"/>
      <c r="V20" s="574">
        <f>IF(V19=3,1,0)</f>
        <v>0</v>
      </c>
      <c r="W20" s="575">
        <f>IF(W19=3,1,0)</f>
        <v>0</v>
      </c>
      <c r="X20" s="573"/>
      <c r="Y20" s="574">
        <f>IF(Y19=3,1,0)</f>
        <v>0</v>
      </c>
      <c r="Z20" s="575">
        <f>IF(Z19=3,1,0)</f>
        <v>0</v>
      </c>
      <c r="AA20" s="573"/>
      <c r="AB20" s="575">
        <f>IF(AB19=3,1,0)</f>
        <v>0</v>
      </c>
      <c r="AC20" s="576"/>
      <c r="AD20" s="577"/>
      <c r="AE20" s="577"/>
      <c r="AF20" s="578"/>
      <c r="AG20" s="579"/>
      <c r="AH20" s="580"/>
      <c r="AI20" s="581"/>
      <c r="AJ20" s="579"/>
      <c r="AK20" s="580"/>
      <c r="AL20" s="582"/>
      <c r="AM20" s="583"/>
    </row>
    <row r="21" spans="1:39" ht="16.5" thickBot="1">
      <c r="A21" s="584"/>
      <c r="B21" s="475"/>
      <c r="C21" s="448"/>
      <c r="D21" s="563"/>
      <c r="E21" s="448"/>
      <c r="F21" s="449"/>
      <c r="G21" s="475"/>
      <c r="H21" s="536"/>
      <c r="I21" s="527"/>
      <c r="J21" s="536"/>
      <c r="K21" s="536"/>
      <c r="L21" s="527"/>
      <c r="M21" s="536"/>
      <c r="N21" s="536"/>
      <c r="O21" s="527"/>
      <c r="P21" s="536"/>
      <c r="Q21" s="536"/>
      <c r="R21" s="527"/>
      <c r="S21" s="536"/>
      <c r="T21" s="536"/>
      <c r="U21" s="527"/>
      <c r="V21" s="536"/>
      <c r="W21" s="536"/>
      <c r="X21" s="527"/>
      <c r="Y21" s="536"/>
      <c r="Z21" s="536"/>
      <c r="AA21" s="527"/>
      <c r="AB21" s="536"/>
      <c r="AC21" s="585"/>
      <c r="AD21" s="586"/>
      <c r="AE21" s="586"/>
      <c r="AF21" s="587">
        <f>SUM(AF19,AF17,AF15,AF13,AF11,AF9,AF7,AF5)</f>
        <v>21</v>
      </c>
      <c r="AG21" s="588" t="s">
        <v>18</v>
      </c>
      <c r="AH21" s="588">
        <f>SUM(AH19,AH17,AH15,AH13,AH11,AH9,AH7,AH5)</f>
        <v>21</v>
      </c>
      <c r="AI21" s="589">
        <f>SUM(AI19,AI17,AI15,AI13,AI11,AI9,AI7,AI5)</f>
        <v>84</v>
      </c>
      <c r="AJ21" s="588" t="s">
        <v>18</v>
      </c>
      <c r="AK21" s="590">
        <f>SUM(AK19,AK17,AK15,AK13,AK11,AK9,AK7,AK5)</f>
        <v>84</v>
      </c>
      <c r="AL21" s="591"/>
      <c r="AM21" s="592"/>
    </row>
    <row r="22" spans="1:39" ht="15" customHeight="1" thickBot="1">
      <c r="A22" s="448"/>
      <c r="C22" s="593" t="s">
        <v>178</v>
      </c>
      <c r="I22"/>
      <c r="L22" s="448"/>
      <c r="M22" s="448"/>
      <c r="N22" s="448"/>
      <c r="O22" s="448"/>
      <c r="P22" s="448"/>
      <c r="Q22" s="448"/>
      <c r="R22" s="448"/>
      <c r="S22" s="458"/>
      <c r="T22" s="594" t="s">
        <v>179</v>
      </c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</row>
    <row r="23" spans="1:39" ht="12.75" customHeight="1" thickBot="1">
      <c r="A23" s="595"/>
      <c r="B23" s="596"/>
      <c r="C23" s="596"/>
      <c r="D23" s="597"/>
      <c r="E23" s="598" t="s">
        <v>2</v>
      </c>
      <c r="F23" s="598"/>
      <c r="G23" s="598" t="s">
        <v>2</v>
      </c>
      <c r="H23" s="599"/>
      <c r="I23" s="600" t="s">
        <v>180</v>
      </c>
      <c r="J23" s="601"/>
      <c r="K23" s="602"/>
      <c r="L23" s="451"/>
      <c r="M23" s="448"/>
      <c r="N23" s="448"/>
      <c r="O23" s="448"/>
      <c r="P23" s="448"/>
      <c r="Q23" s="448"/>
      <c r="R23" s="603"/>
      <c r="S23" s="604"/>
      <c r="T23" s="605" t="s">
        <v>2</v>
      </c>
      <c r="U23" s="605"/>
      <c r="V23" s="605"/>
      <c r="W23" s="605"/>
      <c r="X23" s="605"/>
      <c r="Y23" s="605"/>
      <c r="Z23" s="605"/>
      <c r="AA23" s="464"/>
      <c r="AB23" s="605"/>
      <c r="AC23" s="464"/>
      <c r="AD23" s="464"/>
      <c r="AE23" s="605" t="s">
        <v>2</v>
      </c>
      <c r="AF23" s="464"/>
      <c r="AG23" s="464"/>
      <c r="AH23" s="464"/>
      <c r="AI23" s="464"/>
      <c r="AJ23" s="464"/>
      <c r="AK23" s="605" t="s">
        <v>180</v>
      </c>
      <c r="AL23" s="464"/>
      <c r="AM23" s="606"/>
    </row>
    <row r="24" spans="1:39" ht="12.75" customHeight="1">
      <c r="A24" s="607"/>
      <c r="B24" s="608">
        <v>1</v>
      </c>
      <c r="C24" s="609" t="s">
        <v>21</v>
      </c>
      <c r="D24" s="610">
        <v>8</v>
      </c>
      <c r="E24" s="611" t="str">
        <f>+B5</f>
        <v>Toberer, Ken</v>
      </c>
      <c r="F24" s="612" t="s">
        <v>21</v>
      </c>
      <c r="G24" s="611">
        <f>+B19</f>
        <v>0</v>
      </c>
      <c r="H24" s="613"/>
      <c r="I24" s="614"/>
      <c r="J24" s="615" t="s">
        <v>18</v>
      </c>
      <c r="K24" s="616"/>
      <c r="L24" s="617"/>
      <c r="M24" s="618"/>
      <c r="N24" s="618"/>
      <c r="S24" s="619"/>
      <c r="T24" s="620">
        <v>4</v>
      </c>
      <c r="U24" s="621" t="s">
        <v>21</v>
      </c>
      <c r="V24" s="622">
        <v>8</v>
      </c>
      <c r="W24" s="623" t="str">
        <f>+B11</f>
        <v>Melke, Stefan-Patrick</v>
      </c>
      <c r="X24" s="464"/>
      <c r="Y24" s="623"/>
      <c r="Z24" s="624"/>
      <c r="AA24" s="464"/>
      <c r="AB24" s="625"/>
      <c r="AC24" s="626"/>
      <c r="AD24" s="624" t="s">
        <v>21</v>
      </c>
      <c r="AE24" s="626">
        <f>+B19</f>
        <v>0</v>
      </c>
      <c r="AF24" s="625"/>
      <c r="AG24" s="625"/>
      <c r="AH24" s="623"/>
      <c r="AI24" s="623"/>
      <c r="AJ24" s="627"/>
      <c r="AK24" s="628"/>
      <c r="AL24" s="627" t="s">
        <v>18</v>
      </c>
      <c r="AM24" s="629"/>
    </row>
    <row r="25" spans="1:39" ht="12.75" customHeight="1">
      <c r="A25" s="630"/>
      <c r="B25" s="631">
        <v>2</v>
      </c>
      <c r="C25" s="632" t="s">
        <v>21</v>
      </c>
      <c r="D25" s="633">
        <v>7</v>
      </c>
      <c r="E25" s="634" t="str">
        <f>+B7</f>
        <v>Ost, Daniel</v>
      </c>
      <c r="F25" s="635" t="s">
        <v>21</v>
      </c>
      <c r="G25" s="634" t="str">
        <f>+B17</f>
        <v>Gärtner, Dennis</v>
      </c>
      <c r="H25" s="613"/>
      <c r="I25" s="614">
        <v>2</v>
      </c>
      <c r="J25" s="615" t="s">
        <v>18</v>
      </c>
      <c r="K25" s="616">
        <v>3</v>
      </c>
      <c r="L25" s="617"/>
      <c r="M25" s="618"/>
      <c r="N25" s="618"/>
      <c r="S25" s="636"/>
      <c r="T25" s="637">
        <v>3</v>
      </c>
      <c r="U25" s="638" t="s">
        <v>21</v>
      </c>
      <c r="V25" s="639">
        <v>5</v>
      </c>
      <c r="W25" s="640" t="str">
        <f>+B9</f>
        <v>Karademir, Yasin</v>
      </c>
      <c r="X25" s="490"/>
      <c r="Y25" s="640"/>
      <c r="Z25" s="641"/>
      <c r="AA25" s="490"/>
      <c r="AB25" s="642"/>
      <c r="AC25" s="643"/>
      <c r="AD25" s="638" t="s">
        <v>21</v>
      </c>
      <c r="AE25" s="643" t="str">
        <f>+B13</f>
        <v>Mühling, Maximilian</v>
      </c>
      <c r="AF25" s="642"/>
      <c r="AG25" s="642"/>
      <c r="AH25" s="640"/>
      <c r="AI25" s="640"/>
      <c r="AJ25" s="644"/>
      <c r="AK25" s="645">
        <v>3</v>
      </c>
      <c r="AL25" s="644" t="s">
        <v>18</v>
      </c>
      <c r="AM25" s="646">
        <v>0</v>
      </c>
    </row>
    <row r="26" spans="1:39" ht="12.75" customHeight="1">
      <c r="A26" s="630"/>
      <c r="B26" s="631">
        <v>3</v>
      </c>
      <c r="C26" s="632" t="s">
        <v>21</v>
      </c>
      <c r="D26" s="633">
        <v>6</v>
      </c>
      <c r="E26" s="647" t="str">
        <f>+B9</f>
        <v>Karademir, Yasin</v>
      </c>
      <c r="F26" s="635" t="s">
        <v>21</v>
      </c>
      <c r="G26" s="647" t="str">
        <f>+B15</f>
        <v>Wriedt, Christian</v>
      </c>
      <c r="H26" s="613"/>
      <c r="I26" s="648">
        <v>1</v>
      </c>
      <c r="J26" s="649" t="s">
        <v>18</v>
      </c>
      <c r="K26" s="650">
        <v>3</v>
      </c>
      <c r="L26" s="617"/>
      <c r="M26" s="618"/>
      <c r="N26" s="618"/>
      <c r="S26" s="636"/>
      <c r="T26" s="637">
        <v>2</v>
      </c>
      <c r="U26" s="651" t="s">
        <v>21</v>
      </c>
      <c r="V26" s="639">
        <v>6</v>
      </c>
      <c r="W26" s="640" t="str">
        <f>+B7</f>
        <v>Ost, Daniel</v>
      </c>
      <c r="X26" s="490"/>
      <c r="Y26" s="640"/>
      <c r="Z26" s="641"/>
      <c r="AA26" s="490"/>
      <c r="AB26" s="642"/>
      <c r="AC26" s="643"/>
      <c r="AD26" s="641" t="s">
        <v>21</v>
      </c>
      <c r="AE26" s="643" t="str">
        <f>+B15</f>
        <v>Wriedt, Christian</v>
      </c>
      <c r="AF26" s="642"/>
      <c r="AG26" s="642"/>
      <c r="AH26" s="640"/>
      <c r="AI26" s="640"/>
      <c r="AJ26" s="644"/>
      <c r="AK26" s="652">
        <v>1</v>
      </c>
      <c r="AL26" s="644" t="s">
        <v>18</v>
      </c>
      <c r="AM26" s="646">
        <v>3</v>
      </c>
    </row>
    <row r="27" spans="1:39" ht="12.75" customHeight="1" thickBot="1">
      <c r="A27" s="607"/>
      <c r="B27" s="653">
        <v>4</v>
      </c>
      <c r="C27" s="654" t="s">
        <v>21</v>
      </c>
      <c r="D27" s="655">
        <v>5</v>
      </c>
      <c r="E27" s="656" t="str">
        <f>+B11</f>
        <v>Melke, Stefan-Patrick</v>
      </c>
      <c r="F27" s="657" t="s">
        <v>21</v>
      </c>
      <c r="G27" s="656" t="str">
        <f>+B13</f>
        <v>Mühling, Maximilian</v>
      </c>
      <c r="H27" s="658"/>
      <c r="I27" s="659">
        <v>3</v>
      </c>
      <c r="J27" s="660" t="s">
        <v>18</v>
      </c>
      <c r="K27" s="661">
        <v>1</v>
      </c>
      <c r="L27" s="617"/>
      <c r="M27" s="618"/>
      <c r="N27" s="618"/>
      <c r="S27" s="662"/>
      <c r="T27" s="663">
        <v>1</v>
      </c>
      <c r="U27" s="664" t="s">
        <v>21</v>
      </c>
      <c r="V27" s="665">
        <v>7</v>
      </c>
      <c r="W27" s="666" t="str">
        <f>+B5</f>
        <v>Toberer, Ken</v>
      </c>
      <c r="X27" s="458"/>
      <c r="Y27" s="666"/>
      <c r="Z27" s="667"/>
      <c r="AA27" s="458"/>
      <c r="AB27" s="666"/>
      <c r="AC27" s="666"/>
      <c r="AD27" s="667" t="s">
        <v>21</v>
      </c>
      <c r="AE27" s="666" t="str">
        <f>+B17</f>
        <v>Gärtner, Dennis</v>
      </c>
      <c r="AF27" s="666"/>
      <c r="AG27" s="666"/>
      <c r="AH27" s="666"/>
      <c r="AI27" s="666"/>
      <c r="AJ27" s="668"/>
      <c r="AK27" s="669">
        <v>3</v>
      </c>
      <c r="AL27" s="660" t="s">
        <v>18</v>
      </c>
      <c r="AM27" s="670">
        <v>0</v>
      </c>
    </row>
    <row r="28" spans="1:37" ht="12.75" customHeight="1">
      <c r="A28" s="671"/>
      <c r="B28" s="672"/>
      <c r="C28" s="673"/>
      <c r="D28" s="672"/>
      <c r="E28" s="674"/>
      <c r="F28" s="675"/>
      <c r="G28" s="674"/>
      <c r="H28" s="676"/>
      <c r="I28" s="677"/>
      <c r="J28" s="678"/>
      <c r="K28" s="677"/>
      <c r="L28" s="617"/>
      <c r="AK28" s="679"/>
    </row>
    <row r="29" spans="1:39" ht="12.75" customHeight="1" thickBot="1">
      <c r="A29" s="448"/>
      <c r="C29" s="594" t="s">
        <v>181</v>
      </c>
      <c r="L29" s="617"/>
      <c r="S29" s="458"/>
      <c r="T29" s="680" t="s">
        <v>182</v>
      </c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</row>
    <row r="30" spans="1:39" ht="12.75" customHeight="1">
      <c r="A30" s="671"/>
      <c r="B30" s="681">
        <v>7</v>
      </c>
      <c r="C30" s="621" t="s">
        <v>21</v>
      </c>
      <c r="D30" s="622">
        <v>8</v>
      </c>
      <c r="E30" s="623" t="str">
        <f>+B17</f>
        <v>Gärtner, Dennis</v>
      </c>
      <c r="F30" s="624" t="s">
        <v>21</v>
      </c>
      <c r="G30" s="626">
        <f>+B19</f>
        <v>0</v>
      </c>
      <c r="H30" s="599"/>
      <c r="I30" s="628"/>
      <c r="J30" s="627" t="s">
        <v>18</v>
      </c>
      <c r="K30" s="629"/>
      <c r="L30" s="617"/>
      <c r="M30" s="618"/>
      <c r="N30" s="618"/>
      <c r="S30" s="636"/>
      <c r="T30" s="682">
        <v>3</v>
      </c>
      <c r="U30" s="683" t="s">
        <v>21</v>
      </c>
      <c r="V30" s="684">
        <v>8</v>
      </c>
      <c r="W30" s="640" t="str">
        <f>+B9</f>
        <v>Karademir, Yasin</v>
      </c>
      <c r="X30" s="490"/>
      <c r="Y30" s="640"/>
      <c r="Z30" s="641"/>
      <c r="AA30" s="490"/>
      <c r="AB30" s="642"/>
      <c r="AC30" s="640"/>
      <c r="AD30" s="641" t="s">
        <v>21</v>
      </c>
      <c r="AE30" s="640">
        <f>+B19</f>
        <v>0</v>
      </c>
      <c r="AF30" s="642"/>
      <c r="AG30" s="642"/>
      <c r="AH30" s="640"/>
      <c r="AI30" s="640"/>
      <c r="AJ30" s="685"/>
      <c r="AK30" s="686"/>
      <c r="AL30" s="687" t="s">
        <v>18</v>
      </c>
      <c r="AM30" s="688"/>
    </row>
    <row r="31" spans="1:39" ht="12.75" customHeight="1">
      <c r="A31" s="671"/>
      <c r="B31" s="689">
        <v>3</v>
      </c>
      <c r="C31" s="638" t="s">
        <v>21</v>
      </c>
      <c r="D31" s="639">
        <v>4</v>
      </c>
      <c r="E31" s="640" t="str">
        <f>+B9</f>
        <v>Karademir, Yasin</v>
      </c>
      <c r="F31" s="638" t="s">
        <v>21</v>
      </c>
      <c r="G31" s="643" t="str">
        <f>+B11</f>
        <v>Melke, Stefan-Patrick</v>
      </c>
      <c r="H31" s="448"/>
      <c r="I31" s="645">
        <v>3</v>
      </c>
      <c r="J31" s="644" t="s">
        <v>18</v>
      </c>
      <c r="K31" s="646">
        <v>2</v>
      </c>
      <c r="L31" s="617"/>
      <c r="M31" s="618"/>
      <c r="N31" s="618"/>
      <c r="S31" s="636"/>
      <c r="T31" s="690">
        <v>2</v>
      </c>
      <c r="U31" s="651" t="s">
        <v>21</v>
      </c>
      <c r="V31" s="691">
        <v>4</v>
      </c>
      <c r="W31" s="640" t="str">
        <f>+B7</f>
        <v>Ost, Daniel</v>
      </c>
      <c r="X31" s="490"/>
      <c r="Y31" s="640"/>
      <c r="Z31" s="641"/>
      <c r="AA31" s="490"/>
      <c r="AB31" s="642"/>
      <c r="AC31" s="640"/>
      <c r="AD31" s="641" t="s">
        <v>21</v>
      </c>
      <c r="AE31" s="640" t="str">
        <f>+B11</f>
        <v>Melke, Stefan-Patrick</v>
      </c>
      <c r="AF31" s="642"/>
      <c r="AG31" s="692"/>
      <c r="AH31" s="693"/>
      <c r="AI31" s="693"/>
      <c r="AJ31" s="694"/>
      <c r="AK31" s="652">
        <v>1</v>
      </c>
      <c r="AL31" s="694" t="s">
        <v>18</v>
      </c>
      <c r="AM31" s="695">
        <v>3</v>
      </c>
    </row>
    <row r="32" spans="1:39" ht="12.75" customHeight="1">
      <c r="A32" s="671"/>
      <c r="B32" s="689">
        <v>2</v>
      </c>
      <c r="C32" s="651" t="s">
        <v>21</v>
      </c>
      <c r="D32" s="639">
        <v>5</v>
      </c>
      <c r="E32" s="640" t="str">
        <f>+B7</f>
        <v>Ost, Daniel</v>
      </c>
      <c r="F32" s="641" t="s">
        <v>21</v>
      </c>
      <c r="G32" s="643" t="str">
        <f>+B13</f>
        <v>Mühling, Maximilian</v>
      </c>
      <c r="H32" s="448"/>
      <c r="I32" s="652">
        <v>3</v>
      </c>
      <c r="J32" s="644" t="s">
        <v>18</v>
      </c>
      <c r="K32" s="646">
        <v>0</v>
      </c>
      <c r="L32" s="617"/>
      <c r="M32" s="618"/>
      <c r="N32" s="618"/>
      <c r="S32" s="636"/>
      <c r="T32" s="690">
        <v>1</v>
      </c>
      <c r="U32" s="696" t="s">
        <v>21</v>
      </c>
      <c r="V32" s="691">
        <v>5</v>
      </c>
      <c r="W32" s="640" t="str">
        <f>+B5</f>
        <v>Toberer, Ken</v>
      </c>
      <c r="X32" s="490"/>
      <c r="Y32" s="640"/>
      <c r="Z32" s="641"/>
      <c r="AA32" s="490"/>
      <c r="AB32" s="642"/>
      <c r="AC32" s="640"/>
      <c r="AD32" s="638" t="s">
        <v>21</v>
      </c>
      <c r="AE32" s="640" t="str">
        <f>+B13</f>
        <v>Mühling, Maximilian</v>
      </c>
      <c r="AF32" s="642"/>
      <c r="AG32" s="692"/>
      <c r="AH32" s="693"/>
      <c r="AI32" s="693"/>
      <c r="AJ32" s="694"/>
      <c r="AK32" s="652">
        <v>3</v>
      </c>
      <c r="AL32" s="694" t="s">
        <v>18</v>
      </c>
      <c r="AM32" s="695">
        <v>0</v>
      </c>
    </row>
    <row r="33" spans="1:39" ht="12.75" customHeight="1" thickBot="1">
      <c r="A33" s="618"/>
      <c r="B33" s="697">
        <v>1</v>
      </c>
      <c r="C33" s="664" t="s">
        <v>21</v>
      </c>
      <c r="D33" s="665">
        <v>6</v>
      </c>
      <c r="E33" s="666" t="str">
        <f>+B5</f>
        <v>Toberer, Ken</v>
      </c>
      <c r="F33" s="667" t="s">
        <v>21</v>
      </c>
      <c r="G33" s="666" t="str">
        <f>+B15</f>
        <v>Wriedt, Christian</v>
      </c>
      <c r="H33" s="458"/>
      <c r="I33" s="669">
        <v>3</v>
      </c>
      <c r="J33" s="660" t="s">
        <v>18</v>
      </c>
      <c r="K33" s="670">
        <v>0</v>
      </c>
      <c r="L33" s="617"/>
      <c r="M33" s="618"/>
      <c r="N33" s="618"/>
      <c r="S33" s="698"/>
      <c r="T33" s="699">
        <v>6</v>
      </c>
      <c r="U33" s="664" t="s">
        <v>21</v>
      </c>
      <c r="V33" s="700">
        <v>7</v>
      </c>
      <c r="W33" s="701" t="str">
        <f>+B15</f>
        <v>Wriedt, Christian</v>
      </c>
      <c r="X33" s="458"/>
      <c r="Y33" s="701"/>
      <c r="Z33" s="667"/>
      <c r="AA33" s="458"/>
      <c r="AB33" s="666"/>
      <c r="AC33" s="701"/>
      <c r="AD33" s="667" t="s">
        <v>21</v>
      </c>
      <c r="AE33" s="701" t="str">
        <f>+B17</f>
        <v>Gärtner, Dennis</v>
      </c>
      <c r="AF33" s="666"/>
      <c r="AG33" s="666"/>
      <c r="AH33" s="701"/>
      <c r="AI33" s="701"/>
      <c r="AJ33" s="702"/>
      <c r="AK33" s="703">
        <v>3</v>
      </c>
      <c r="AL33" s="702" t="s">
        <v>18</v>
      </c>
      <c r="AM33" s="704">
        <v>2</v>
      </c>
    </row>
    <row r="34" spans="1:37" ht="12.75" customHeight="1">
      <c r="A34" s="618"/>
      <c r="B34" s="705"/>
      <c r="C34" s="706"/>
      <c r="D34" s="705"/>
      <c r="E34" s="707"/>
      <c r="F34" s="706"/>
      <c r="G34" s="707"/>
      <c r="H34" s="676"/>
      <c r="I34" s="677"/>
      <c r="J34" s="678"/>
      <c r="K34" s="677"/>
      <c r="L34" s="617"/>
      <c r="AK34" s="679"/>
    </row>
    <row r="35" spans="1:20" ht="12.75" customHeight="1" thickBot="1">
      <c r="A35" s="448"/>
      <c r="B35" s="663"/>
      <c r="C35" s="680" t="s">
        <v>183</v>
      </c>
      <c r="D35" s="663"/>
      <c r="E35" s="666"/>
      <c r="F35" s="708"/>
      <c r="G35" s="666"/>
      <c r="H35" s="709"/>
      <c r="I35" s="710"/>
      <c r="J35" s="711"/>
      <c r="K35" s="710"/>
      <c r="L35" s="617"/>
      <c r="M35" s="448"/>
      <c r="N35" s="448"/>
      <c r="T35" s="712" t="s">
        <v>184</v>
      </c>
    </row>
    <row r="36" spans="1:39" ht="12.75" customHeight="1">
      <c r="A36" s="713"/>
      <c r="B36" s="714">
        <v>6</v>
      </c>
      <c r="C36" s="715" t="s">
        <v>21</v>
      </c>
      <c r="D36" s="716">
        <v>8</v>
      </c>
      <c r="E36" s="717" t="str">
        <f>+B15</f>
        <v>Wriedt, Christian</v>
      </c>
      <c r="F36" s="718" t="s">
        <v>21</v>
      </c>
      <c r="G36" s="719">
        <f>+B19</f>
        <v>0</v>
      </c>
      <c r="H36" s="720"/>
      <c r="I36" s="721"/>
      <c r="J36" s="722" t="s">
        <v>18</v>
      </c>
      <c r="K36" s="723"/>
      <c r="L36" s="617"/>
      <c r="M36" s="618"/>
      <c r="N36" s="618"/>
      <c r="S36" s="724"/>
      <c r="T36" s="725">
        <v>1</v>
      </c>
      <c r="U36" s="726" t="s">
        <v>21</v>
      </c>
      <c r="V36" s="725">
        <v>3</v>
      </c>
      <c r="W36" s="727" t="str">
        <f>+B5</f>
        <v>Toberer, Ken</v>
      </c>
      <c r="X36" s="464"/>
      <c r="Y36" s="464"/>
      <c r="Z36" s="464"/>
      <c r="AA36" s="464"/>
      <c r="AB36" s="464"/>
      <c r="AC36" s="464"/>
      <c r="AD36" s="728" t="s">
        <v>21</v>
      </c>
      <c r="AE36" s="729" t="str">
        <f>+B9</f>
        <v>Karademir, Yasin</v>
      </c>
      <c r="AF36" s="464"/>
      <c r="AG36" s="464"/>
      <c r="AH36" s="464"/>
      <c r="AI36" s="464"/>
      <c r="AJ36" s="464"/>
      <c r="AK36" s="730">
        <v>3</v>
      </c>
      <c r="AL36" s="627" t="s">
        <v>18</v>
      </c>
      <c r="AM36" s="731">
        <v>0</v>
      </c>
    </row>
    <row r="37" spans="1:39" ht="12.75" customHeight="1">
      <c r="A37" s="713"/>
      <c r="B37" s="732">
        <v>2</v>
      </c>
      <c r="C37" s="632" t="s">
        <v>21</v>
      </c>
      <c r="D37" s="733">
        <v>3</v>
      </c>
      <c r="E37" s="734" t="str">
        <f>+B7</f>
        <v>Ost, Daniel</v>
      </c>
      <c r="F37" s="632" t="s">
        <v>21</v>
      </c>
      <c r="G37" s="735" t="str">
        <f>+B9</f>
        <v>Karademir, Yasin</v>
      </c>
      <c r="H37" s="736"/>
      <c r="I37" s="737">
        <v>2</v>
      </c>
      <c r="J37" s="694" t="s">
        <v>18</v>
      </c>
      <c r="K37" s="616">
        <v>3</v>
      </c>
      <c r="L37" s="617"/>
      <c r="M37" s="618"/>
      <c r="N37" s="618"/>
      <c r="S37" s="738"/>
      <c r="T37" s="739">
        <v>2</v>
      </c>
      <c r="U37" s="638" t="s">
        <v>21</v>
      </c>
      <c r="V37" s="739">
        <v>8</v>
      </c>
      <c r="W37" s="740" t="str">
        <f>+B7</f>
        <v>Ost, Daniel</v>
      </c>
      <c r="X37" s="490"/>
      <c r="Y37" s="490"/>
      <c r="Z37" s="490"/>
      <c r="AA37" s="490"/>
      <c r="AB37" s="490"/>
      <c r="AC37" s="490"/>
      <c r="AD37" s="638" t="s">
        <v>21</v>
      </c>
      <c r="AE37" s="741">
        <f>+B19</f>
        <v>0</v>
      </c>
      <c r="AF37" s="490"/>
      <c r="AG37" s="490"/>
      <c r="AH37" s="490"/>
      <c r="AI37" s="490"/>
      <c r="AJ37" s="490"/>
      <c r="AK37" s="742"/>
      <c r="AL37" s="687" t="s">
        <v>18</v>
      </c>
      <c r="AM37" s="743"/>
    </row>
    <row r="38" spans="1:39" ht="12.75" customHeight="1">
      <c r="A38" s="744"/>
      <c r="B38" s="745">
        <v>1</v>
      </c>
      <c r="C38" s="746" t="s">
        <v>21</v>
      </c>
      <c r="D38" s="747">
        <v>4</v>
      </c>
      <c r="E38" s="748" t="str">
        <f>+B5</f>
        <v>Toberer, Ken</v>
      </c>
      <c r="F38" s="749" t="s">
        <v>21</v>
      </c>
      <c r="G38" s="634" t="str">
        <f>+B11</f>
        <v>Melke, Stefan-Patrick</v>
      </c>
      <c r="H38" s="750"/>
      <c r="I38" s="751">
        <v>3</v>
      </c>
      <c r="J38" s="615" t="s">
        <v>18</v>
      </c>
      <c r="K38" s="695">
        <v>1</v>
      </c>
      <c r="L38" s="617"/>
      <c r="M38" s="618"/>
      <c r="N38" s="618"/>
      <c r="S38" s="738"/>
      <c r="T38" s="752">
        <v>4</v>
      </c>
      <c r="U38" s="746" t="s">
        <v>21</v>
      </c>
      <c r="V38" s="752">
        <v>7</v>
      </c>
      <c r="W38" s="753" t="str">
        <f>+B11</f>
        <v>Melke, Stefan-Patrick</v>
      </c>
      <c r="X38" s="490"/>
      <c r="Y38" s="490"/>
      <c r="Z38" s="490"/>
      <c r="AA38" s="490"/>
      <c r="AB38" s="490"/>
      <c r="AC38" s="490"/>
      <c r="AD38" s="746" t="s">
        <v>21</v>
      </c>
      <c r="AE38" s="741" t="str">
        <f>+B17</f>
        <v>Gärtner, Dennis</v>
      </c>
      <c r="AF38" s="490"/>
      <c r="AG38" s="490"/>
      <c r="AH38" s="490"/>
      <c r="AI38" s="490"/>
      <c r="AJ38" s="490"/>
      <c r="AK38" s="742">
        <v>2</v>
      </c>
      <c r="AL38" s="687" t="s">
        <v>18</v>
      </c>
      <c r="AM38" s="743">
        <v>3</v>
      </c>
    </row>
    <row r="39" spans="1:39" ht="12.75" customHeight="1" thickBot="1">
      <c r="A39" s="744"/>
      <c r="B39" s="754">
        <v>5</v>
      </c>
      <c r="C39" s="708" t="s">
        <v>21</v>
      </c>
      <c r="D39" s="665">
        <v>7</v>
      </c>
      <c r="E39" s="656" t="str">
        <f>+B13</f>
        <v>Mühling, Maximilian</v>
      </c>
      <c r="F39" s="755" t="s">
        <v>21</v>
      </c>
      <c r="G39" s="656" t="str">
        <f>+B17</f>
        <v>Gärtner, Dennis</v>
      </c>
      <c r="H39" s="458"/>
      <c r="I39" s="756">
        <v>2</v>
      </c>
      <c r="J39" s="702" t="s">
        <v>18</v>
      </c>
      <c r="K39" s="704">
        <v>3</v>
      </c>
      <c r="L39" s="618"/>
      <c r="M39" s="618"/>
      <c r="N39" s="618"/>
      <c r="S39" s="757"/>
      <c r="T39" s="663">
        <v>5</v>
      </c>
      <c r="U39" s="708" t="s">
        <v>21</v>
      </c>
      <c r="V39" s="663">
        <v>6</v>
      </c>
      <c r="W39" s="758" t="str">
        <f>+B13</f>
        <v>Mühling, Maximilian</v>
      </c>
      <c r="X39" s="458"/>
      <c r="Y39" s="458"/>
      <c r="Z39" s="458"/>
      <c r="AA39" s="458"/>
      <c r="AB39" s="458"/>
      <c r="AC39" s="458"/>
      <c r="AD39" s="708" t="s">
        <v>21</v>
      </c>
      <c r="AE39" s="759" t="str">
        <f>+B15</f>
        <v>Wriedt, Christian</v>
      </c>
      <c r="AF39" s="458"/>
      <c r="AG39" s="458"/>
      <c r="AH39" s="458"/>
      <c r="AI39" s="458"/>
      <c r="AJ39" s="458"/>
      <c r="AK39" s="760">
        <v>3</v>
      </c>
      <c r="AL39" s="711" t="s">
        <v>18</v>
      </c>
      <c r="AM39" s="761">
        <v>1</v>
      </c>
    </row>
    <row r="40" spans="1:39" ht="12.75" customHeight="1">
      <c r="A40" s="618"/>
      <c r="B40" s="705"/>
      <c r="C40" s="706"/>
      <c r="D40" s="705"/>
      <c r="E40" s="707"/>
      <c r="F40" s="706"/>
      <c r="G40" s="707"/>
      <c r="H40" s="676"/>
      <c r="I40" s="677"/>
      <c r="J40" s="678"/>
      <c r="K40" s="677"/>
      <c r="L40" s="618"/>
      <c r="AM40" s="762"/>
    </row>
    <row r="41" spans="1:37" ht="12.75" customHeight="1" thickBot="1">
      <c r="A41" s="448"/>
      <c r="B41" s="653"/>
      <c r="C41" s="763" t="s">
        <v>185</v>
      </c>
      <c r="D41" s="653"/>
      <c r="E41" s="701"/>
      <c r="F41" s="657"/>
      <c r="G41" s="701"/>
      <c r="H41" s="709"/>
      <c r="I41" s="710"/>
      <c r="J41" s="711"/>
      <c r="K41" s="710"/>
      <c r="L41" s="61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679"/>
    </row>
    <row r="42" spans="1:36" ht="12.75" customHeight="1">
      <c r="A42" s="713"/>
      <c r="B42" s="764">
        <v>1</v>
      </c>
      <c r="C42" s="765" t="s">
        <v>21</v>
      </c>
      <c r="D42" s="766">
        <v>2</v>
      </c>
      <c r="E42" s="767" t="str">
        <f>+B5</f>
        <v>Toberer, Ken</v>
      </c>
      <c r="F42" s="768" t="s">
        <v>21</v>
      </c>
      <c r="G42" s="767" t="str">
        <f>+B7</f>
        <v>Ost, Daniel</v>
      </c>
      <c r="H42" s="769"/>
      <c r="I42" s="770">
        <v>3</v>
      </c>
      <c r="J42" s="687" t="s">
        <v>18</v>
      </c>
      <c r="K42" s="743">
        <v>1</v>
      </c>
      <c r="L42" s="771"/>
      <c r="S42" s="772"/>
      <c r="T42" s="448"/>
      <c r="U42" s="448"/>
      <c r="V42" s="448"/>
      <c r="W42" s="448"/>
      <c r="X42" s="448"/>
      <c r="Y42" s="772"/>
      <c r="Z42" s="773"/>
      <c r="AA42" s="448"/>
      <c r="AB42" s="774"/>
      <c r="AC42" s="775"/>
      <c r="AD42" s="448"/>
      <c r="AE42" s="448"/>
      <c r="AF42" s="774"/>
      <c r="AG42" s="774"/>
      <c r="AH42" s="772"/>
      <c r="AI42" s="772"/>
      <c r="AJ42" s="722"/>
    </row>
    <row r="43" spans="1:36" ht="12.75" customHeight="1">
      <c r="A43" s="713"/>
      <c r="B43" s="608">
        <v>3</v>
      </c>
      <c r="C43" s="632" t="s">
        <v>21</v>
      </c>
      <c r="D43" s="610">
        <v>7</v>
      </c>
      <c r="E43" s="611" t="str">
        <f>+B9</f>
        <v>Karademir, Yasin</v>
      </c>
      <c r="F43" s="635" t="s">
        <v>21</v>
      </c>
      <c r="G43" s="611" t="str">
        <f>+B17</f>
        <v>Gärtner, Dennis</v>
      </c>
      <c r="H43" s="613"/>
      <c r="I43" s="614">
        <v>0</v>
      </c>
      <c r="J43" s="615" t="s">
        <v>18</v>
      </c>
      <c r="K43" s="616">
        <v>3</v>
      </c>
      <c r="L43" s="771"/>
      <c r="S43" s="772"/>
      <c r="T43" s="448"/>
      <c r="U43" s="448"/>
      <c r="V43" s="448"/>
      <c r="W43" s="448"/>
      <c r="X43" s="448"/>
      <c r="Y43" s="772"/>
      <c r="Z43" s="773"/>
      <c r="AA43" s="448"/>
      <c r="AB43" s="774"/>
      <c r="AC43" s="775"/>
      <c r="AD43" s="448"/>
      <c r="AE43" s="448"/>
      <c r="AF43" s="774"/>
      <c r="AG43" s="774"/>
      <c r="AH43" s="772"/>
      <c r="AI43" s="772"/>
      <c r="AJ43" s="722"/>
    </row>
    <row r="44" spans="1:36" ht="12.75" customHeight="1">
      <c r="A44" s="776"/>
      <c r="B44" s="608">
        <v>4</v>
      </c>
      <c r="C44" s="632" t="s">
        <v>21</v>
      </c>
      <c r="D44" s="610">
        <v>6</v>
      </c>
      <c r="E44" s="634" t="str">
        <f>+B11</f>
        <v>Melke, Stefan-Patrick</v>
      </c>
      <c r="F44" s="635" t="s">
        <v>21</v>
      </c>
      <c r="G44" s="634" t="str">
        <f>+B15</f>
        <v>Wriedt, Christian</v>
      </c>
      <c r="H44" s="613"/>
      <c r="I44" s="614">
        <v>3</v>
      </c>
      <c r="J44" s="615" t="s">
        <v>18</v>
      </c>
      <c r="K44" s="616">
        <v>2</v>
      </c>
      <c r="L44" s="762"/>
      <c r="S44" s="772"/>
      <c r="T44" s="448"/>
      <c r="U44" s="448"/>
      <c r="V44" s="448"/>
      <c r="W44" s="448"/>
      <c r="X44" s="448"/>
      <c r="Y44" s="772"/>
      <c r="Z44" s="773"/>
      <c r="AA44" s="448"/>
      <c r="AB44" s="774"/>
      <c r="AC44" s="775"/>
      <c r="AD44" s="448"/>
      <c r="AE44" s="448"/>
      <c r="AF44" s="774"/>
      <c r="AG44" s="774"/>
      <c r="AH44" s="772"/>
      <c r="AI44" s="772"/>
      <c r="AJ44" s="722"/>
    </row>
    <row r="45" spans="1:36" ht="12.75" customHeight="1" thickBot="1">
      <c r="A45" s="776"/>
      <c r="B45" s="754">
        <v>5</v>
      </c>
      <c r="C45" s="708" t="s">
        <v>21</v>
      </c>
      <c r="D45" s="663">
        <v>8</v>
      </c>
      <c r="E45" s="758" t="str">
        <f>+B13</f>
        <v>Mühling, Maximilian</v>
      </c>
      <c r="F45" s="708" t="s">
        <v>21</v>
      </c>
      <c r="G45" s="759">
        <f>+B19</f>
        <v>0</v>
      </c>
      <c r="H45" s="777"/>
      <c r="I45" s="760"/>
      <c r="J45" s="711" t="s">
        <v>18</v>
      </c>
      <c r="K45" s="761"/>
      <c r="L45" s="762"/>
      <c r="S45" s="774"/>
      <c r="T45" s="448"/>
      <c r="U45" s="448"/>
      <c r="V45" s="448"/>
      <c r="W45" s="448"/>
      <c r="X45" s="448"/>
      <c r="Y45" s="774"/>
      <c r="Z45" s="773"/>
      <c r="AA45" s="448"/>
      <c r="AB45" s="774"/>
      <c r="AC45" s="774"/>
      <c r="AD45" s="448"/>
      <c r="AE45" s="448"/>
      <c r="AF45" s="774"/>
      <c r="AG45" s="774"/>
      <c r="AH45" s="774"/>
      <c r="AI45" s="774"/>
      <c r="AJ45" s="722"/>
    </row>
    <row r="46" spans="9:13" ht="6.75" customHeight="1">
      <c r="I46"/>
      <c r="M46" s="778"/>
    </row>
    <row r="47" spans="2:29" ht="16.5" thickBot="1">
      <c r="B47" s="779" t="s">
        <v>87</v>
      </c>
      <c r="C47" s="458"/>
      <c r="D47" s="458"/>
      <c r="E47" s="458"/>
      <c r="F47" s="458"/>
      <c r="G47" s="458"/>
      <c r="I47"/>
      <c r="Z47" s="458"/>
      <c r="AA47" s="458"/>
      <c r="AB47" s="458"/>
      <c r="AC47" s="458"/>
    </row>
    <row r="48" spans="2:31" ht="16.5" thickBot="1">
      <c r="B48" s="780" t="s">
        <v>2</v>
      </c>
      <c r="C48" s="781"/>
      <c r="D48" s="781"/>
      <c r="E48" s="781"/>
      <c r="F48" s="782"/>
      <c r="G48" s="783" t="s">
        <v>98</v>
      </c>
      <c r="H48" s="784"/>
      <c r="I48" s="784"/>
      <c r="J48" s="784"/>
      <c r="K48" s="784"/>
      <c r="L48" s="781"/>
      <c r="M48" s="781"/>
      <c r="N48" s="781"/>
      <c r="O48" s="781"/>
      <c r="P48" s="785"/>
      <c r="Q48" s="781"/>
      <c r="R48" s="781"/>
      <c r="S48" s="782"/>
      <c r="T48" s="1059" t="s">
        <v>15</v>
      </c>
      <c r="U48" s="1060"/>
      <c r="V48" s="1061"/>
      <c r="W48" s="1062" t="s">
        <v>16</v>
      </c>
      <c r="X48" s="1060"/>
      <c r="Y48" s="1060"/>
      <c r="Z48" s="781"/>
      <c r="AA48" s="781"/>
      <c r="AB48" s="782"/>
      <c r="AC48" s="1069" t="s">
        <v>17</v>
      </c>
      <c r="AD48" s="1070"/>
      <c r="AE48" s="1071"/>
    </row>
    <row r="49" spans="2:31" ht="15.75">
      <c r="B49" s="797" t="str">
        <f>$B$5</f>
        <v>Toberer, Ken</v>
      </c>
      <c r="C49" s="448"/>
      <c r="D49" s="448"/>
      <c r="E49" s="448"/>
      <c r="F49" s="603"/>
      <c r="G49" s="232" t="str">
        <f>$B$6</f>
        <v>TGV E. Beilstein</v>
      </c>
      <c r="H49" s="787"/>
      <c r="I49" s="787"/>
      <c r="J49" s="787"/>
      <c r="K49" s="787"/>
      <c r="L49" s="448"/>
      <c r="M49" s="448"/>
      <c r="N49" s="448"/>
      <c r="O49" s="448"/>
      <c r="P49" s="788">
        <f aca="true" t="shared" si="0" ref="P49:P56">SUM(W49-Z49)</f>
        <v>16</v>
      </c>
      <c r="Q49" s="789"/>
      <c r="R49" s="789"/>
      <c r="S49" s="790"/>
      <c r="T49" s="791">
        <f>$AF$5</f>
        <v>6</v>
      </c>
      <c r="U49" s="792" t="s">
        <v>18</v>
      </c>
      <c r="V49" s="792">
        <f>$AH$5</f>
        <v>0</v>
      </c>
      <c r="W49" s="793">
        <f>$AI$5</f>
        <v>18</v>
      </c>
      <c r="X49" s="794"/>
      <c r="Y49" s="792" t="s">
        <v>18</v>
      </c>
      <c r="Z49" s="795">
        <f>$AK$5</f>
        <v>2</v>
      </c>
      <c r="AA49" s="794"/>
      <c r="AB49" s="603"/>
      <c r="AC49" s="1072" t="s">
        <v>273</v>
      </c>
      <c r="AD49" s="1073"/>
      <c r="AE49" s="796"/>
    </row>
    <row r="50" spans="2:31" ht="15.75">
      <c r="B50" s="797" t="str">
        <f>$B$17</f>
        <v>Gärtner, Dennis</v>
      </c>
      <c r="C50" s="448"/>
      <c r="D50" s="448"/>
      <c r="E50" s="448"/>
      <c r="F50" s="603"/>
      <c r="G50" s="1027" t="str">
        <f>$B$18</f>
        <v>SV Massenbachhausen</v>
      </c>
      <c r="H50" s="787"/>
      <c r="I50" s="787"/>
      <c r="J50" s="787"/>
      <c r="K50" s="787"/>
      <c r="L50" s="448"/>
      <c r="M50" s="448"/>
      <c r="N50" s="448"/>
      <c r="O50" s="448"/>
      <c r="P50" s="788">
        <f t="shared" si="0"/>
        <v>2</v>
      </c>
      <c r="Q50" s="789"/>
      <c r="R50" s="789"/>
      <c r="S50" s="790"/>
      <c r="T50" s="791">
        <f>$AF$17</f>
        <v>4</v>
      </c>
      <c r="U50" s="792" t="s">
        <v>18</v>
      </c>
      <c r="V50" s="792">
        <f>$AH$17</f>
        <v>2</v>
      </c>
      <c r="W50" s="793">
        <f>$AI$17</f>
        <v>14</v>
      </c>
      <c r="X50" s="789"/>
      <c r="Y50" s="792" t="s">
        <v>18</v>
      </c>
      <c r="Z50" s="795">
        <f>$AK$17</f>
        <v>12</v>
      </c>
      <c r="AA50" s="789"/>
      <c r="AB50" s="603"/>
      <c r="AC50" s="1074" t="s">
        <v>274</v>
      </c>
      <c r="AD50" s="1075"/>
      <c r="AE50" s="603"/>
    </row>
    <row r="51" spans="2:31" ht="15.75">
      <c r="B51" s="797" t="str">
        <f>$B$11</f>
        <v>Melke, Stefan-Patrick</v>
      </c>
      <c r="C51" s="448"/>
      <c r="D51" s="448"/>
      <c r="E51" s="448"/>
      <c r="F51" s="603"/>
      <c r="G51" s="232" t="str">
        <f>$B$12</f>
        <v>SV Neckarsulm</v>
      </c>
      <c r="H51" s="787"/>
      <c r="I51" s="787"/>
      <c r="J51" s="787"/>
      <c r="K51" s="787"/>
      <c r="L51" s="448"/>
      <c r="M51" s="448"/>
      <c r="N51" s="448"/>
      <c r="O51" s="448"/>
      <c r="P51" s="788">
        <f t="shared" si="0"/>
        <v>1</v>
      </c>
      <c r="Q51" s="789"/>
      <c r="R51" s="789"/>
      <c r="S51" s="790"/>
      <c r="T51" s="791">
        <f>$AF$11</f>
        <v>3</v>
      </c>
      <c r="U51" s="792" t="s">
        <v>18</v>
      </c>
      <c r="V51" s="792">
        <f>$AH$11</f>
        <v>3</v>
      </c>
      <c r="W51" s="793">
        <f>$AI$11</f>
        <v>14</v>
      </c>
      <c r="X51" s="794"/>
      <c r="Y51" s="792" t="s">
        <v>18</v>
      </c>
      <c r="Z51" s="795">
        <f>$AK$11</f>
        <v>13</v>
      </c>
      <c r="AA51" s="794"/>
      <c r="AB51" s="603"/>
      <c r="AC51" s="1074" t="s">
        <v>275</v>
      </c>
      <c r="AD51" s="1075"/>
      <c r="AE51" s="603"/>
    </row>
    <row r="52" spans="2:31" ht="15.75">
      <c r="B52" s="797" t="str">
        <f>$B$15</f>
        <v>Wriedt, Christian</v>
      </c>
      <c r="C52" s="448"/>
      <c r="D52" s="448"/>
      <c r="E52" s="448"/>
      <c r="F52" s="603"/>
      <c r="G52" s="232" t="str">
        <f>$B$16</f>
        <v>TSB Horkheim</v>
      </c>
      <c r="H52" s="787"/>
      <c r="I52" s="787"/>
      <c r="J52" s="787"/>
      <c r="K52" s="787"/>
      <c r="L52" s="448"/>
      <c r="M52" s="448"/>
      <c r="N52" s="448"/>
      <c r="O52" s="448"/>
      <c r="P52" s="788">
        <f t="shared" si="0"/>
        <v>-1</v>
      </c>
      <c r="Q52" s="789"/>
      <c r="R52" s="789"/>
      <c r="S52" s="790"/>
      <c r="T52" s="791">
        <f>$AF$15</f>
        <v>3</v>
      </c>
      <c r="U52" s="792" t="s">
        <v>18</v>
      </c>
      <c r="V52" s="792">
        <f>$AH$15</f>
        <v>3</v>
      </c>
      <c r="W52" s="793">
        <f>$AI$15</f>
        <v>12</v>
      </c>
      <c r="X52" s="794"/>
      <c r="Y52" s="792" t="s">
        <v>18</v>
      </c>
      <c r="Z52" s="795">
        <f>$AK$15</f>
        <v>13</v>
      </c>
      <c r="AA52" s="794"/>
      <c r="AB52" s="603"/>
      <c r="AC52" s="1074" t="s">
        <v>276</v>
      </c>
      <c r="AD52" s="1075"/>
      <c r="AE52" s="603"/>
    </row>
    <row r="53" spans="2:31" ht="15.75">
      <c r="B53" s="797" t="str">
        <f>$B$9</f>
        <v>Karademir, Yasin</v>
      </c>
      <c r="C53" s="448"/>
      <c r="D53" s="448"/>
      <c r="E53" s="448"/>
      <c r="F53" s="603"/>
      <c r="G53" s="232" t="str">
        <f>$B$10</f>
        <v>TSV Willsbach</v>
      </c>
      <c r="H53" s="787"/>
      <c r="I53" s="787"/>
      <c r="J53" s="787"/>
      <c r="K53" s="787"/>
      <c r="L53" s="448"/>
      <c r="M53" s="448"/>
      <c r="N53" s="448"/>
      <c r="O53" s="448"/>
      <c r="P53" s="788">
        <f t="shared" si="0"/>
        <v>-3</v>
      </c>
      <c r="Q53" s="789"/>
      <c r="R53" s="789"/>
      <c r="S53" s="790"/>
      <c r="T53" s="791">
        <f>$AF$9</f>
        <v>3</v>
      </c>
      <c r="U53" s="792" t="s">
        <v>18</v>
      </c>
      <c r="V53" s="792">
        <f>$AH$9</f>
        <v>3</v>
      </c>
      <c r="W53" s="793">
        <f>$AI$9</f>
        <v>10</v>
      </c>
      <c r="X53" s="794"/>
      <c r="Y53" s="792" t="s">
        <v>18</v>
      </c>
      <c r="Z53" s="795">
        <f>$AK$9</f>
        <v>13</v>
      </c>
      <c r="AA53" s="794"/>
      <c r="AB53" s="603"/>
      <c r="AC53" s="1074" t="s">
        <v>277</v>
      </c>
      <c r="AD53" s="1075"/>
      <c r="AE53" s="603"/>
    </row>
    <row r="54" spans="2:31" ht="15.75">
      <c r="B54" s="786" t="str">
        <f>$B$7</f>
        <v>Ost, Daniel</v>
      </c>
      <c r="C54" s="448"/>
      <c r="D54" s="448"/>
      <c r="E54" s="448"/>
      <c r="F54" s="603"/>
      <c r="G54" s="232" t="str">
        <f>$B$8</f>
        <v>Spfr Neckarsulm</v>
      </c>
      <c r="H54" s="787"/>
      <c r="I54" s="787"/>
      <c r="J54" s="787"/>
      <c r="K54" s="787"/>
      <c r="L54" s="448"/>
      <c r="N54" s="448"/>
      <c r="O54" s="448"/>
      <c r="P54" s="788">
        <f t="shared" si="0"/>
        <v>-5</v>
      </c>
      <c r="Q54" s="789"/>
      <c r="R54" s="789"/>
      <c r="S54" s="790"/>
      <c r="T54" s="791">
        <f>$AF$7</f>
        <v>1</v>
      </c>
      <c r="U54" s="792" t="s">
        <v>18</v>
      </c>
      <c r="V54" s="792">
        <f>$AH$7</f>
        <v>5</v>
      </c>
      <c r="W54" s="793">
        <f>$AI$7</f>
        <v>10</v>
      </c>
      <c r="X54" s="794"/>
      <c r="Y54" s="792" t="s">
        <v>18</v>
      </c>
      <c r="Z54" s="795">
        <f>$AK$7</f>
        <v>15</v>
      </c>
      <c r="AA54" s="794"/>
      <c r="AB54" s="603"/>
      <c r="AC54" s="1074" t="s">
        <v>278</v>
      </c>
      <c r="AD54" s="1075"/>
      <c r="AE54" s="603"/>
    </row>
    <row r="55" spans="2:31" ht="15.75">
      <c r="B55" s="797" t="str">
        <f>$B$13</f>
        <v>Mühling, Maximilian</v>
      </c>
      <c r="C55" s="448"/>
      <c r="D55" s="448"/>
      <c r="E55" s="448"/>
      <c r="F55" s="603"/>
      <c r="G55" s="232" t="str">
        <f>$B$14</f>
        <v>TSV Brettach</v>
      </c>
      <c r="H55" s="787"/>
      <c r="I55" s="787"/>
      <c r="J55" s="787"/>
      <c r="K55" s="787"/>
      <c r="L55" s="448"/>
      <c r="M55" s="448"/>
      <c r="N55" s="448"/>
      <c r="O55" s="448"/>
      <c r="P55" s="788">
        <f t="shared" si="0"/>
        <v>-10</v>
      </c>
      <c r="Q55" s="789"/>
      <c r="R55" s="789"/>
      <c r="S55" s="790"/>
      <c r="T55" s="791">
        <f>$AF$13</f>
        <v>1</v>
      </c>
      <c r="U55" s="792" t="s">
        <v>18</v>
      </c>
      <c r="V55" s="792">
        <f>$AH$13</f>
        <v>5</v>
      </c>
      <c r="W55" s="793">
        <f>$AI$13</f>
        <v>6</v>
      </c>
      <c r="X55" s="794"/>
      <c r="Y55" s="792" t="s">
        <v>18</v>
      </c>
      <c r="Z55" s="795">
        <f>$AK$13</f>
        <v>16</v>
      </c>
      <c r="AA55" s="794"/>
      <c r="AB55" s="603"/>
      <c r="AC55" s="1074" t="s">
        <v>279</v>
      </c>
      <c r="AD55" s="1075"/>
      <c r="AE55" s="603"/>
    </row>
    <row r="56" spans="2:31" ht="16.5" thickBot="1">
      <c r="B56" s="798">
        <f>$B$19</f>
        <v>0</v>
      </c>
      <c r="C56" s="458"/>
      <c r="D56" s="458"/>
      <c r="E56" s="458"/>
      <c r="F56" s="799"/>
      <c r="G56" s="800">
        <f>$B$20</f>
        <v>0</v>
      </c>
      <c r="H56" s="458"/>
      <c r="I56" s="458"/>
      <c r="J56" s="458"/>
      <c r="K56" s="458"/>
      <c r="L56" s="458"/>
      <c r="M56" s="458"/>
      <c r="N56" s="458"/>
      <c r="O56" s="458"/>
      <c r="P56" s="802">
        <f t="shared" si="0"/>
        <v>0</v>
      </c>
      <c r="Q56" s="803"/>
      <c r="R56" s="803"/>
      <c r="S56" s="804"/>
      <c r="T56" s="805">
        <f>$AF$19</f>
        <v>0</v>
      </c>
      <c r="U56" s="806" t="s">
        <v>18</v>
      </c>
      <c r="V56" s="806">
        <f>$AH$19</f>
        <v>0</v>
      </c>
      <c r="W56" s="807">
        <f>$AI$19</f>
        <v>0</v>
      </c>
      <c r="X56" s="803"/>
      <c r="Y56" s="806" t="s">
        <v>18</v>
      </c>
      <c r="Z56" s="808">
        <f>$AK$19</f>
        <v>0</v>
      </c>
      <c r="AA56" s="803"/>
      <c r="AB56" s="799"/>
      <c r="AC56" s="1080">
        <v>8</v>
      </c>
      <c r="AD56" s="1081"/>
      <c r="AE56" s="799"/>
    </row>
    <row r="57" spans="9:28" ht="13.5" thickBot="1">
      <c r="I57"/>
      <c r="T57" s="780">
        <f>SUM(T49:T56)</f>
        <v>21</v>
      </c>
      <c r="U57" s="809" t="s">
        <v>18</v>
      </c>
      <c r="V57" s="783">
        <f>SUM(V49:V56)</f>
        <v>21</v>
      </c>
      <c r="W57" s="810">
        <f>SUM(W49:W56)</f>
        <v>84</v>
      </c>
      <c r="X57" s="811"/>
      <c r="Y57" s="809" t="s">
        <v>18</v>
      </c>
      <c r="Z57" s="812">
        <f>SUM(Z49:Z56)</f>
        <v>84</v>
      </c>
      <c r="AA57" s="811"/>
      <c r="AB57" s="782"/>
    </row>
  </sheetData>
  <sheetProtection password="C65E"/>
  <mergeCells count="22">
    <mergeCell ref="AL17:AM17"/>
    <mergeCell ref="AL19:AM19"/>
    <mergeCell ref="AC55:AD55"/>
    <mergeCell ref="AC56:AD56"/>
    <mergeCell ref="AC50:AD50"/>
    <mergeCell ref="AC51:AD51"/>
    <mergeCell ref="AC52:AD52"/>
    <mergeCell ref="AC53:AD53"/>
    <mergeCell ref="AL4:AM4"/>
    <mergeCell ref="AC48:AE48"/>
    <mergeCell ref="AC49:AD49"/>
    <mergeCell ref="AC54:AD54"/>
    <mergeCell ref="AL5:AM5"/>
    <mergeCell ref="AL7:AM7"/>
    <mergeCell ref="AL9:AM9"/>
    <mergeCell ref="AL11:AM11"/>
    <mergeCell ref="AL13:AM13"/>
    <mergeCell ref="AL15:AM15"/>
    <mergeCell ref="T48:V48"/>
    <mergeCell ref="W48:Y48"/>
    <mergeCell ref="AF4:AH4"/>
    <mergeCell ref="AI4:AK4"/>
  </mergeCells>
  <printOptions/>
  <pageMargins left="0.1968503937007874" right="0.1968503937007874" top="0.3937007874015748" bottom="0.3937007874015748" header="0.5118110236220472" footer="0.5118110236220472"/>
  <pageSetup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7"/>
  <sheetViews>
    <sheetView workbookViewId="0" topLeftCell="A10">
      <selection activeCell="AF49" sqref="AF49"/>
    </sheetView>
  </sheetViews>
  <sheetFormatPr defaultColWidth="11.421875" defaultRowHeight="12.75"/>
  <cols>
    <col min="1" max="1" width="3.7109375" style="0" customWidth="1"/>
    <col min="2" max="4" width="1.8515625" style="0" customWidth="1"/>
    <col min="5" max="5" width="10.421875" style="0" customWidth="1"/>
    <col min="6" max="6" width="1.7109375" style="0" customWidth="1"/>
    <col min="7" max="7" width="10.7109375" style="0" customWidth="1"/>
    <col min="8" max="8" width="2.00390625" style="0" customWidth="1"/>
    <col min="9" max="9" width="1.8515625" style="448" customWidth="1"/>
    <col min="10" max="10" width="2.00390625" style="0" customWidth="1"/>
    <col min="11" max="13" width="1.8515625" style="0" customWidth="1"/>
    <col min="14" max="14" width="2.00390625" style="0" customWidth="1"/>
    <col min="15" max="15" width="1.8515625" style="0" customWidth="1"/>
    <col min="16" max="17" width="2.00390625" style="0" customWidth="1"/>
    <col min="18" max="18" width="1.8515625" style="0" customWidth="1"/>
    <col min="19" max="20" width="2.00390625" style="0" customWidth="1"/>
    <col min="21" max="21" width="1.8515625" style="0" customWidth="1"/>
    <col min="22" max="23" width="2.00390625" style="0" customWidth="1"/>
    <col min="24" max="24" width="1.8515625" style="0" customWidth="1"/>
    <col min="25" max="26" width="2.00390625" style="0" customWidth="1"/>
    <col min="27" max="27" width="1.8515625" style="0" customWidth="1"/>
    <col min="28" max="29" width="2.00390625" style="0" customWidth="1"/>
    <col min="30" max="31" width="1.8515625" style="0" customWidth="1"/>
    <col min="32" max="32" width="3.28125" style="0" customWidth="1"/>
    <col min="33" max="33" width="1.8515625" style="0" customWidth="1"/>
    <col min="34" max="34" width="3.00390625" style="0" customWidth="1"/>
    <col min="35" max="35" width="3.28125" style="0" customWidth="1"/>
    <col min="36" max="36" width="1.8515625" style="0" customWidth="1"/>
    <col min="37" max="37" width="3.28125" style="0" customWidth="1"/>
    <col min="38" max="39" width="2.57421875" style="0" customWidth="1"/>
    <col min="40" max="40" width="0.2890625" style="0" hidden="1" customWidth="1"/>
    <col min="41" max="41" width="10.7109375" style="0" customWidth="1"/>
  </cols>
  <sheetData>
    <row r="1" spans="1:40" ht="13.5" customHeight="1">
      <c r="A1" s="444"/>
      <c r="B1" s="445"/>
      <c r="C1" s="446"/>
      <c r="D1" s="445"/>
      <c r="E1" s="447"/>
      <c r="F1" s="446"/>
      <c r="G1" s="444"/>
      <c r="H1" s="448"/>
      <c r="I1" s="449"/>
      <c r="J1" s="450"/>
      <c r="K1" s="449"/>
      <c r="M1" s="448"/>
      <c r="N1" s="448"/>
      <c r="O1" s="451"/>
      <c r="P1" s="452"/>
      <c r="Q1" s="451"/>
      <c r="R1" s="448"/>
      <c r="S1" s="448"/>
      <c r="T1" s="448"/>
      <c r="U1" s="448"/>
      <c r="V1" s="448"/>
      <c r="W1" s="448"/>
      <c r="X1" s="452"/>
      <c r="Y1" s="448"/>
      <c r="Z1" s="452"/>
      <c r="AA1" s="448"/>
      <c r="AB1" s="448"/>
      <c r="AC1" s="448"/>
      <c r="AD1" s="448"/>
      <c r="AE1" s="448"/>
      <c r="AF1" s="448"/>
      <c r="AG1" s="448"/>
      <c r="AH1" s="448"/>
      <c r="AI1" s="448"/>
      <c r="AJ1" s="453"/>
      <c r="AK1" s="448"/>
      <c r="AL1" s="453"/>
      <c r="AM1" s="453"/>
      <c r="AN1" s="448"/>
    </row>
    <row r="2" spans="1:40" ht="13.5" customHeight="1">
      <c r="A2" s="454" t="s">
        <v>0</v>
      </c>
      <c r="B2" s="454"/>
      <c r="C2" s="454"/>
      <c r="D2" s="454"/>
      <c r="E2" s="454"/>
      <c r="F2" s="454"/>
      <c r="G2" s="261" t="s">
        <v>100</v>
      </c>
      <c r="H2" s="448"/>
      <c r="I2" s="449"/>
      <c r="J2" s="450"/>
      <c r="K2" s="449"/>
      <c r="M2" s="448"/>
      <c r="N2" s="448"/>
      <c r="O2" s="451"/>
      <c r="P2" s="452"/>
      <c r="Q2" s="451"/>
      <c r="R2" s="448"/>
      <c r="S2" s="448"/>
      <c r="T2" s="448"/>
      <c r="U2" s="448"/>
      <c r="V2" s="448"/>
      <c r="W2" s="448"/>
      <c r="X2" s="452"/>
      <c r="Y2" s="455"/>
      <c r="Z2" s="456" t="s">
        <v>187</v>
      </c>
      <c r="AA2" s="448"/>
      <c r="AB2" s="448"/>
      <c r="AC2" s="448"/>
      <c r="AD2" s="448"/>
      <c r="AE2" s="448"/>
      <c r="AF2" s="448"/>
      <c r="AG2" s="448"/>
      <c r="AH2" s="448"/>
      <c r="AI2" s="448"/>
      <c r="AJ2" s="453"/>
      <c r="AK2" s="448"/>
      <c r="AL2" s="453"/>
      <c r="AM2" s="453"/>
      <c r="AN2" s="448"/>
    </row>
    <row r="3" spans="1:40" ht="13.5" customHeight="1" thickBot="1">
      <c r="A3" s="448"/>
      <c r="B3" s="451"/>
      <c r="C3" s="457"/>
      <c r="D3" s="451"/>
      <c r="E3" s="458"/>
      <c r="F3" s="459"/>
      <c r="G3" s="458"/>
      <c r="H3" s="448"/>
      <c r="I3" s="460"/>
      <c r="J3" s="453"/>
      <c r="K3" s="460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</row>
    <row r="4" spans="1:39" ht="13.5" customHeight="1">
      <c r="A4" s="461" t="s">
        <v>1</v>
      </c>
      <c r="B4" s="462" t="s">
        <v>2</v>
      </c>
      <c r="C4" s="463"/>
      <c r="D4" s="463"/>
      <c r="E4" s="464"/>
      <c r="F4" s="464"/>
      <c r="G4" s="464"/>
      <c r="H4" s="465"/>
      <c r="I4" s="466">
        <v>1</v>
      </c>
      <c r="J4" s="467"/>
      <c r="K4" s="468"/>
      <c r="L4" s="466">
        <v>2</v>
      </c>
      <c r="M4" s="469"/>
      <c r="N4" s="466"/>
      <c r="O4" s="466">
        <v>3</v>
      </c>
      <c r="P4" s="469"/>
      <c r="Q4" s="470"/>
      <c r="R4" s="466">
        <v>4</v>
      </c>
      <c r="S4" s="466"/>
      <c r="T4" s="470"/>
      <c r="U4" s="466">
        <v>5</v>
      </c>
      <c r="V4" s="469"/>
      <c r="W4" s="466"/>
      <c r="X4" s="466">
        <v>6</v>
      </c>
      <c r="Y4" s="469"/>
      <c r="Z4" s="466"/>
      <c r="AA4" s="466">
        <v>7</v>
      </c>
      <c r="AB4" s="466"/>
      <c r="AC4" s="470"/>
      <c r="AD4" s="466">
        <v>8</v>
      </c>
      <c r="AE4" s="468"/>
      <c r="AF4" s="1063" t="s">
        <v>15</v>
      </c>
      <c r="AG4" s="1064"/>
      <c r="AH4" s="1065"/>
      <c r="AI4" s="1066" t="s">
        <v>16</v>
      </c>
      <c r="AJ4" s="1064"/>
      <c r="AK4" s="1065"/>
      <c r="AL4" s="1067" t="s">
        <v>17</v>
      </c>
      <c r="AM4" s="1068"/>
    </row>
    <row r="5" spans="1:39" ht="13.5" customHeight="1">
      <c r="A5" s="471">
        <v>1</v>
      </c>
      <c r="B5" s="472" t="s">
        <v>192</v>
      </c>
      <c r="C5" s="473"/>
      <c r="D5" s="474"/>
      <c r="F5" s="475"/>
      <c r="G5" s="476"/>
      <c r="H5" s="477"/>
      <c r="I5" s="478"/>
      <c r="J5" s="479"/>
      <c r="K5" s="480">
        <f>+I42</f>
        <v>0</v>
      </c>
      <c r="L5" s="481" t="s">
        <v>18</v>
      </c>
      <c r="M5" s="482">
        <f>+K42</f>
        <v>3</v>
      </c>
      <c r="N5" s="480">
        <f>+AK36</f>
        <v>3</v>
      </c>
      <c r="O5" s="481" t="s">
        <v>18</v>
      </c>
      <c r="P5" s="482">
        <f>+AM36</f>
        <v>0</v>
      </c>
      <c r="Q5" s="480">
        <f>+I38</f>
        <v>3</v>
      </c>
      <c r="R5" s="481" t="s">
        <v>18</v>
      </c>
      <c r="S5" s="483">
        <f>+K38</f>
        <v>0</v>
      </c>
      <c r="T5" s="480">
        <f>+AK32</f>
        <v>3</v>
      </c>
      <c r="U5" s="481" t="s">
        <v>18</v>
      </c>
      <c r="V5" s="482">
        <f>+AM32</f>
        <v>0</v>
      </c>
      <c r="W5" s="483">
        <f>+I33</f>
        <v>3</v>
      </c>
      <c r="X5" s="484" t="s">
        <v>18</v>
      </c>
      <c r="Y5" s="482">
        <f>+K33</f>
        <v>0</v>
      </c>
      <c r="Z5" s="483">
        <f>+AK27</f>
        <v>3</v>
      </c>
      <c r="AA5" s="484" t="s">
        <v>18</v>
      </c>
      <c r="AB5" s="483">
        <f>+AM27</f>
        <v>2</v>
      </c>
      <c r="AC5" s="480">
        <f>+I24</f>
        <v>0</v>
      </c>
      <c r="AD5" s="481" t="s">
        <v>18</v>
      </c>
      <c r="AE5" s="483">
        <f>+K24</f>
        <v>0</v>
      </c>
      <c r="AF5" s="485">
        <f>SUM(K6,N6,Q6,T6,W6,Z6,AC6)</f>
        <v>5</v>
      </c>
      <c r="AG5" s="486" t="s">
        <v>18</v>
      </c>
      <c r="AH5" s="487">
        <f>SUM(AE6,AB6,Y6,V6,S6,P6,M6)</f>
        <v>1</v>
      </c>
      <c r="AI5" s="486">
        <f>SUM(H5,K5,N5,Q5,T5,W5,Z5,AC5)</f>
        <v>15</v>
      </c>
      <c r="AJ5" s="486" t="s">
        <v>18</v>
      </c>
      <c r="AK5" s="486">
        <f>SUM(J5,M5,P5,S5,V5,Y5,AB5,AE5,)</f>
        <v>5</v>
      </c>
      <c r="AL5" s="1076"/>
      <c r="AM5" s="1077"/>
    </row>
    <row r="6" spans="1:39" ht="13.5" customHeight="1">
      <c r="A6" s="488"/>
      <c r="B6" s="489" t="s">
        <v>193</v>
      </c>
      <c r="C6" s="490"/>
      <c r="D6" s="491"/>
      <c r="E6" s="490"/>
      <c r="F6" s="492"/>
      <c r="G6" s="493"/>
      <c r="H6" s="494"/>
      <c r="I6" s="494"/>
      <c r="J6" s="495"/>
      <c r="K6" s="496">
        <f>IF(K5=3,1,0)</f>
        <v>0</v>
      </c>
      <c r="L6" s="497"/>
      <c r="M6" s="498">
        <f>IF(M5=3,1,0)</f>
        <v>1</v>
      </c>
      <c r="N6" s="496">
        <f>IF(N5=3,1,0)</f>
        <v>1</v>
      </c>
      <c r="O6" s="497"/>
      <c r="P6" s="498">
        <f>IF(P5=3,1,0)</f>
        <v>0</v>
      </c>
      <c r="Q6" s="496">
        <f>IF(Q5=3,1,0)</f>
        <v>1</v>
      </c>
      <c r="R6" s="497"/>
      <c r="S6" s="498">
        <f>IF(S5=3,1,0)</f>
        <v>0</v>
      </c>
      <c r="T6" s="496">
        <f>IF(T5=3,1,0)</f>
        <v>1</v>
      </c>
      <c r="U6" s="497"/>
      <c r="V6" s="498">
        <f>IF(V5=3,1,0)</f>
        <v>0</v>
      </c>
      <c r="W6" s="496">
        <f>IF(W5=3,1,0)</f>
        <v>1</v>
      </c>
      <c r="X6" s="499"/>
      <c r="Y6" s="498">
        <f>IF(Y5=3,1,0)</f>
        <v>0</v>
      </c>
      <c r="Z6" s="496">
        <f>IF(Z5=3,1,0)</f>
        <v>1</v>
      </c>
      <c r="AA6" s="499"/>
      <c r="AB6" s="498">
        <f>IF(AB5=3,1,0)</f>
        <v>0</v>
      </c>
      <c r="AC6" s="496">
        <f>IF(AC5=3,1,0)</f>
        <v>0</v>
      </c>
      <c r="AD6" s="497"/>
      <c r="AE6" s="496">
        <f>IF(AE5=3,1,0)</f>
        <v>0</v>
      </c>
      <c r="AF6" s="500"/>
      <c r="AG6" s="501"/>
      <c r="AH6" s="502"/>
      <c r="AI6" s="501"/>
      <c r="AJ6" s="501"/>
      <c r="AK6" s="501"/>
      <c r="AL6" s="503"/>
      <c r="AM6" s="504"/>
    </row>
    <row r="7" spans="1:39" ht="13.5" customHeight="1">
      <c r="A7" s="471">
        <v>2</v>
      </c>
      <c r="B7" s="472" t="s">
        <v>194</v>
      </c>
      <c r="C7" s="473"/>
      <c r="D7" s="474"/>
      <c r="F7" s="505"/>
      <c r="G7" s="506"/>
      <c r="H7" s="507">
        <f>+K42</f>
        <v>3</v>
      </c>
      <c r="I7" s="481" t="s">
        <v>18</v>
      </c>
      <c r="J7" s="508">
        <f>+I42</f>
        <v>0</v>
      </c>
      <c r="K7" s="509"/>
      <c r="L7" s="510"/>
      <c r="M7" s="511"/>
      <c r="N7" s="480">
        <f>+I37</f>
        <v>3</v>
      </c>
      <c r="O7" s="481" t="s">
        <v>18</v>
      </c>
      <c r="P7" s="482">
        <f>+K37</f>
        <v>0</v>
      </c>
      <c r="Q7" s="480">
        <f>+AK31</f>
        <v>3</v>
      </c>
      <c r="R7" s="481" t="s">
        <v>18</v>
      </c>
      <c r="S7" s="483">
        <f>+AM31</f>
        <v>0</v>
      </c>
      <c r="T7" s="480">
        <f>+I32</f>
        <v>2</v>
      </c>
      <c r="U7" s="481" t="s">
        <v>18</v>
      </c>
      <c r="V7" s="482">
        <f>+K32</f>
        <v>3</v>
      </c>
      <c r="W7" s="483">
        <f>+AK26</f>
        <v>3</v>
      </c>
      <c r="X7" s="484" t="s">
        <v>18</v>
      </c>
      <c r="Y7" s="482">
        <f>+AM26</f>
        <v>0</v>
      </c>
      <c r="Z7" s="483">
        <f>+I25</f>
        <v>3</v>
      </c>
      <c r="AA7" s="484" t="s">
        <v>18</v>
      </c>
      <c r="AB7" s="483">
        <f>+K25</f>
        <v>0</v>
      </c>
      <c r="AC7" s="480">
        <f>+AK37</f>
        <v>0</v>
      </c>
      <c r="AD7" s="481" t="s">
        <v>18</v>
      </c>
      <c r="AE7" s="483">
        <f>+AM37</f>
        <v>0</v>
      </c>
      <c r="AF7" s="485">
        <f>SUM(AC8,Z8,W8,T8,Q8,N8,H8)</f>
        <v>5</v>
      </c>
      <c r="AG7" s="486" t="s">
        <v>18</v>
      </c>
      <c r="AH7" s="487">
        <f>SUM(AE8,AB8,Y8,V8,S8,P8,J8)</f>
        <v>1</v>
      </c>
      <c r="AI7" s="486">
        <f>SUM(H7,K7,N7,Q7,T7,W7,Z7,AC7)</f>
        <v>17</v>
      </c>
      <c r="AJ7" s="486" t="s">
        <v>18</v>
      </c>
      <c r="AK7" s="486">
        <f>SUM(J7,M7,P7,S7,V7,Y7,AB7,AE7,)</f>
        <v>3</v>
      </c>
      <c r="AL7" s="1076"/>
      <c r="AM7" s="1077"/>
    </row>
    <row r="8" spans="1:39" ht="13.5" customHeight="1">
      <c r="A8" s="488"/>
      <c r="B8" s="489" t="s">
        <v>115</v>
      </c>
      <c r="C8" s="490"/>
      <c r="D8" s="491"/>
      <c r="E8" s="490"/>
      <c r="F8" s="492"/>
      <c r="G8" s="493"/>
      <c r="H8" s="496">
        <f>IF(H7=3,1,0)</f>
        <v>1</v>
      </c>
      <c r="I8" s="497"/>
      <c r="J8" s="496">
        <f>IF(J7=3,1,0)</f>
        <v>0</v>
      </c>
      <c r="K8" s="512"/>
      <c r="L8" s="513"/>
      <c r="M8" s="514"/>
      <c r="N8" s="496">
        <f>IF(N7=3,1,0)</f>
        <v>1</v>
      </c>
      <c r="O8" s="497"/>
      <c r="P8" s="498">
        <f>IF(P7=3,1,0)</f>
        <v>0</v>
      </c>
      <c r="Q8" s="496">
        <f>IF(Q7=3,1,0)</f>
        <v>1</v>
      </c>
      <c r="R8" s="497"/>
      <c r="S8" s="498">
        <f>IF(S7=3,1,0)</f>
        <v>0</v>
      </c>
      <c r="T8" s="496">
        <f>IF(T7=3,1,0)</f>
        <v>0</v>
      </c>
      <c r="U8" s="497"/>
      <c r="V8" s="498">
        <f>IF(V7=3,1,0)</f>
        <v>1</v>
      </c>
      <c r="W8" s="496">
        <f>IF(W7=3,1,0)</f>
        <v>1</v>
      </c>
      <c r="X8" s="499"/>
      <c r="Y8" s="498">
        <f>IF(Y7=3,1,0)</f>
        <v>0</v>
      </c>
      <c r="Z8" s="496">
        <f>IF(Z7=3,1,0)</f>
        <v>1</v>
      </c>
      <c r="AA8" s="499"/>
      <c r="AB8" s="498">
        <f>IF(AB7=3,1,0)</f>
        <v>0</v>
      </c>
      <c r="AC8" s="496">
        <f>IF(AC7=3,1,0)</f>
        <v>0</v>
      </c>
      <c r="AD8" s="497"/>
      <c r="AE8" s="496">
        <f>IF(AE7=3,1,0)</f>
        <v>0</v>
      </c>
      <c r="AF8" s="500"/>
      <c r="AG8" s="501"/>
      <c r="AH8" s="502"/>
      <c r="AI8" s="501"/>
      <c r="AJ8" s="501"/>
      <c r="AK8" s="501"/>
      <c r="AL8" s="503"/>
      <c r="AM8" s="504"/>
    </row>
    <row r="9" spans="1:39" ht="13.5" customHeight="1">
      <c r="A9" s="471">
        <v>3</v>
      </c>
      <c r="B9" s="472" t="s">
        <v>198</v>
      </c>
      <c r="C9" s="473"/>
      <c r="D9" s="474"/>
      <c r="F9" s="505"/>
      <c r="G9" s="506"/>
      <c r="H9" s="507">
        <f>+AM36</f>
        <v>0</v>
      </c>
      <c r="I9" s="481" t="s">
        <v>18</v>
      </c>
      <c r="J9" s="508">
        <f>+AK36</f>
        <v>3</v>
      </c>
      <c r="K9" s="507">
        <f>+K37</f>
        <v>0</v>
      </c>
      <c r="L9" s="481" t="s">
        <v>18</v>
      </c>
      <c r="M9" s="508">
        <f>+I37</f>
        <v>3</v>
      </c>
      <c r="N9" s="509"/>
      <c r="O9" s="478"/>
      <c r="P9" s="515"/>
      <c r="Q9" s="480">
        <f>+I31</f>
        <v>1</v>
      </c>
      <c r="R9" s="481" t="s">
        <v>18</v>
      </c>
      <c r="S9" s="483">
        <f>+K31</f>
        <v>3</v>
      </c>
      <c r="T9" s="480">
        <f>+AK25</f>
        <v>1</v>
      </c>
      <c r="U9" s="481" t="s">
        <v>18</v>
      </c>
      <c r="V9" s="482">
        <f>+AM25</f>
        <v>3</v>
      </c>
      <c r="W9" s="483">
        <f>+I26</f>
        <v>3</v>
      </c>
      <c r="X9" s="484" t="s">
        <v>18</v>
      </c>
      <c r="Y9" s="482">
        <f>+K26</f>
        <v>1</v>
      </c>
      <c r="Z9" s="483">
        <f>+I43</f>
        <v>0</v>
      </c>
      <c r="AA9" s="484" t="s">
        <v>18</v>
      </c>
      <c r="AB9" s="483">
        <f>+K43</f>
        <v>3</v>
      </c>
      <c r="AC9" s="480">
        <f>+AK30</f>
        <v>0</v>
      </c>
      <c r="AD9" s="481" t="s">
        <v>18</v>
      </c>
      <c r="AE9" s="483">
        <f>+AM30</f>
        <v>0</v>
      </c>
      <c r="AF9" s="485">
        <f>SUM(AC10,Z10,W10,T10,Q10,K10,H10)</f>
        <v>1</v>
      </c>
      <c r="AG9" s="486" t="s">
        <v>18</v>
      </c>
      <c r="AH9" s="487">
        <f>SUM(AE10,AB10,Y10,V10,S10,M10,J10)</f>
        <v>5</v>
      </c>
      <c r="AI9" s="486">
        <f>SUM(H9,K9,N9,Q9,T9,W9,Z9,AC9)</f>
        <v>5</v>
      </c>
      <c r="AJ9" s="486" t="s">
        <v>18</v>
      </c>
      <c r="AK9" s="486">
        <f>SUM(J9,M9,P9,S9,V9,Y9,AB9,AE9,)</f>
        <v>16</v>
      </c>
      <c r="AL9" s="1076"/>
      <c r="AM9" s="1077"/>
    </row>
    <row r="10" spans="1:39" ht="13.5" customHeight="1">
      <c r="A10" s="488"/>
      <c r="B10" s="489" t="s">
        <v>124</v>
      </c>
      <c r="C10" s="490"/>
      <c r="D10" s="491"/>
      <c r="E10" s="490"/>
      <c r="F10" s="492"/>
      <c r="G10" s="493"/>
      <c r="H10" s="496">
        <f>IF(H9=3,1,0)</f>
        <v>0</v>
      </c>
      <c r="I10" s="497"/>
      <c r="J10" s="498">
        <f>IF(J9=3,1,0)</f>
        <v>1</v>
      </c>
      <c r="K10" s="496">
        <f>IF(K9=3,1,0)</f>
        <v>0</v>
      </c>
      <c r="L10" s="497"/>
      <c r="M10" s="496">
        <f>IF(M9=3,1,0)</f>
        <v>1</v>
      </c>
      <c r="N10" s="512"/>
      <c r="O10" s="494"/>
      <c r="P10" s="516"/>
      <c r="Q10" s="496">
        <f>IF(Q9=3,1,0)</f>
        <v>0</v>
      </c>
      <c r="R10" s="497"/>
      <c r="S10" s="498">
        <f>IF(S9=3,1,0)</f>
        <v>1</v>
      </c>
      <c r="T10" s="496">
        <f>IF(T9=3,1,0)</f>
        <v>0</v>
      </c>
      <c r="U10" s="497"/>
      <c r="V10" s="498">
        <f>IF(V9=3,1,0)</f>
        <v>1</v>
      </c>
      <c r="W10" s="496">
        <f>IF(W9=3,1,0)</f>
        <v>1</v>
      </c>
      <c r="X10" s="499"/>
      <c r="Y10" s="498">
        <f>IF(Y9=3,1,0)</f>
        <v>0</v>
      </c>
      <c r="Z10" s="496">
        <f>IF(Z9=3,1,0)</f>
        <v>0</v>
      </c>
      <c r="AA10" s="499"/>
      <c r="AB10" s="498">
        <f>IF(AB9=3,1,0)</f>
        <v>1</v>
      </c>
      <c r="AC10" s="496">
        <f>IF(AC9=3,1,0)</f>
        <v>0</v>
      </c>
      <c r="AD10" s="497"/>
      <c r="AE10" s="496">
        <f>IF(AE9=3,1,0)</f>
        <v>0</v>
      </c>
      <c r="AF10" s="500"/>
      <c r="AG10" s="501"/>
      <c r="AH10" s="502"/>
      <c r="AI10" s="501"/>
      <c r="AJ10" s="501"/>
      <c r="AK10" s="501"/>
      <c r="AL10" s="503"/>
      <c r="AM10" s="504"/>
    </row>
    <row r="11" spans="1:39" ht="13.5" customHeight="1">
      <c r="A11" s="471">
        <v>4</v>
      </c>
      <c r="B11" s="472" t="s">
        <v>200</v>
      </c>
      <c r="C11" s="473"/>
      <c r="D11" s="474"/>
      <c r="F11" s="505"/>
      <c r="G11" s="506"/>
      <c r="H11" s="507">
        <f>+K38</f>
        <v>0</v>
      </c>
      <c r="I11" s="481" t="s">
        <v>18</v>
      </c>
      <c r="J11" s="508">
        <f>+I38</f>
        <v>3</v>
      </c>
      <c r="K11" s="507">
        <f>+AM31</f>
        <v>0</v>
      </c>
      <c r="L11" s="481" t="s">
        <v>18</v>
      </c>
      <c r="M11" s="508">
        <f>+AK31</f>
        <v>3</v>
      </c>
      <c r="N11" s="507">
        <f>+K31</f>
        <v>3</v>
      </c>
      <c r="O11" s="481" t="s">
        <v>18</v>
      </c>
      <c r="P11" s="482">
        <f>+I31</f>
        <v>1</v>
      </c>
      <c r="Q11" s="517"/>
      <c r="R11" s="478"/>
      <c r="S11" s="479"/>
      <c r="T11" s="480">
        <f>+I27</f>
        <v>1</v>
      </c>
      <c r="U11" s="518" t="s">
        <v>18</v>
      </c>
      <c r="V11" s="482">
        <f>+K27</f>
        <v>3</v>
      </c>
      <c r="W11" s="483">
        <f>+I44</f>
        <v>0</v>
      </c>
      <c r="X11" s="484" t="s">
        <v>18</v>
      </c>
      <c r="Y11" s="482">
        <f>+K44</f>
        <v>3</v>
      </c>
      <c r="Z11" s="483">
        <f>+AK38</f>
        <v>3</v>
      </c>
      <c r="AA11" s="484" t="s">
        <v>18</v>
      </c>
      <c r="AB11" s="483">
        <f>+AM38</f>
        <v>0</v>
      </c>
      <c r="AC11" s="480">
        <f>+AK24</f>
        <v>0</v>
      </c>
      <c r="AD11" s="481" t="s">
        <v>18</v>
      </c>
      <c r="AE11" s="483">
        <f>+AM24</f>
        <v>0</v>
      </c>
      <c r="AF11" s="485">
        <f>SUM(AC12,Z12,W12,T12,N12,K12,H12)</f>
        <v>2</v>
      </c>
      <c r="AG11" s="486" t="s">
        <v>18</v>
      </c>
      <c r="AH11" s="487">
        <f>SUM(AE12,AB12,Y12,V12,P12,M12,J12)</f>
        <v>4</v>
      </c>
      <c r="AI11" s="486">
        <f>SUM(H11,K11,N11,Q11,T11,W11,Z11,AC11)</f>
        <v>7</v>
      </c>
      <c r="AJ11" s="486" t="s">
        <v>18</v>
      </c>
      <c r="AK11" s="486">
        <f>SUM(J11,M11,P11,S11,V11,Y11,AB11,AE11,)</f>
        <v>13</v>
      </c>
      <c r="AL11" s="1076"/>
      <c r="AM11" s="1077"/>
    </row>
    <row r="12" spans="1:39" ht="13.5" customHeight="1">
      <c r="A12" s="488"/>
      <c r="B12" s="489" t="s">
        <v>197</v>
      </c>
      <c r="C12" s="490"/>
      <c r="D12" s="491"/>
      <c r="E12" s="490"/>
      <c r="F12" s="492"/>
      <c r="G12" s="493"/>
      <c r="H12" s="496">
        <f>IF(H11=3,1,0)</f>
        <v>0</v>
      </c>
      <c r="I12" s="497"/>
      <c r="J12" s="498">
        <f>IF(J11=3,1,0)</f>
        <v>1</v>
      </c>
      <c r="K12" s="496">
        <f>IF(K11=3,1,0)</f>
        <v>0</v>
      </c>
      <c r="L12" s="497"/>
      <c r="M12" s="498">
        <f>IF(M11=3,1,0)</f>
        <v>1</v>
      </c>
      <c r="N12" s="496">
        <f>IF(N11=3,1,0)</f>
        <v>1</v>
      </c>
      <c r="O12" s="497"/>
      <c r="P12" s="496">
        <f>IF(P11=3,1,0)</f>
        <v>0</v>
      </c>
      <c r="Q12" s="519"/>
      <c r="R12" s="494"/>
      <c r="S12" s="494"/>
      <c r="T12" s="520">
        <f>IF(T11=3,1,0)</f>
        <v>0</v>
      </c>
      <c r="U12" s="521"/>
      <c r="V12" s="498">
        <f>IF(V11=3,1,0)</f>
        <v>1</v>
      </c>
      <c r="W12" s="496">
        <f>IF(W11=3,1,0)</f>
        <v>0</v>
      </c>
      <c r="X12" s="499"/>
      <c r="Y12" s="498">
        <f>IF(Y11=3,1,0)</f>
        <v>1</v>
      </c>
      <c r="Z12" s="496">
        <f>IF(Z11=3,1,0)</f>
        <v>1</v>
      </c>
      <c r="AA12" s="499"/>
      <c r="AB12" s="498">
        <f>IF(AB11=3,1,0)</f>
        <v>0</v>
      </c>
      <c r="AC12" s="496">
        <f>IF(AC11=3,1,0)</f>
        <v>0</v>
      </c>
      <c r="AD12" s="497"/>
      <c r="AE12" s="496">
        <f>IF(AE11=3,1,0)</f>
        <v>0</v>
      </c>
      <c r="AF12" s="500"/>
      <c r="AG12" s="501"/>
      <c r="AH12" s="502"/>
      <c r="AI12" s="501"/>
      <c r="AJ12" s="501"/>
      <c r="AK12" s="501"/>
      <c r="AL12" s="503"/>
      <c r="AM12" s="504"/>
    </row>
    <row r="13" spans="1:39" ht="13.5" customHeight="1">
      <c r="A13" s="522">
        <v>5</v>
      </c>
      <c r="B13" s="523" t="s">
        <v>203</v>
      </c>
      <c r="C13" s="448"/>
      <c r="D13" s="448"/>
      <c r="F13" s="524"/>
      <c r="G13" s="525"/>
      <c r="H13" s="526">
        <f>+AM32</f>
        <v>0</v>
      </c>
      <c r="I13" s="527" t="s">
        <v>18</v>
      </c>
      <c r="J13" s="528">
        <f>+AK32</f>
        <v>3</v>
      </c>
      <c r="K13" s="526">
        <f>+K32</f>
        <v>3</v>
      </c>
      <c r="L13" s="527" t="s">
        <v>18</v>
      </c>
      <c r="M13" s="528">
        <f>+I32</f>
        <v>2</v>
      </c>
      <c r="N13" s="526">
        <f>+AM25</f>
        <v>3</v>
      </c>
      <c r="O13" s="527" t="s">
        <v>18</v>
      </c>
      <c r="P13" s="528">
        <f>+AK25</f>
        <v>1</v>
      </c>
      <c r="Q13" s="526">
        <f>+K27</f>
        <v>3</v>
      </c>
      <c r="R13" s="529" t="s">
        <v>18</v>
      </c>
      <c r="S13" s="526">
        <f>+I27</f>
        <v>1</v>
      </c>
      <c r="T13" s="530"/>
      <c r="U13" s="531"/>
      <c r="V13" s="532"/>
      <c r="W13" s="533">
        <f>+AK39</f>
        <v>3</v>
      </c>
      <c r="X13" s="529" t="s">
        <v>18</v>
      </c>
      <c r="Y13" s="534">
        <f>+AM39</f>
        <v>0</v>
      </c>
      <c r="Z13" s="533">
        <f>+I39</f>
        <v>3</v>
      </c>
      <c r="AA13" s="529" t="s">
        <v>18</v>
      </c>
      <c r="AB13" s="533">
        <f>+K39</f>
        <v>0</v>
      </c>
      <c r="AC13" s="535">
        <f>+I45</f>
        <v>0</v>
      </c>
      <c r="AD13" s="527" t="s">
        <v>18</v>
      </c>
      <c r="AE13" s="536">
        <f>+K45</f>
        <v>0</v>
      </c>
      <c r="AF13" s="537">
        <f>SUM(AC14,Z14,W14,Q14,N14,K14,H14)</f>
        <v>5</v>
      </c>
      <c r="AG13" s="538" t="s">
        <v>18</v>
      </c>
      <c r="AH13" s="539">
        <f>SUM(AE14,AB14,Y14,S14,P14,M14,J14)</f>
        <v>1</v>
      </c>
      <c r="AI13" s="538">
        <f>SUM(H13,K13,N13,Q13,T13,W13,Z13,AC13)</f>
        <v>15</v>
      </c>
      <c r="AJ13" s="538" t="s">
        <v>18</v>
      </c>
      <c r="AK13" s="539">
        <f>SUM(J13,M13,P13,S13,V13,Y13,AB13,AE13,)</f>
        <v>7</v>
      </c>
      <c r="AL13" s="1078"/>
      <c r="AM13" s="1079"/>
    </row>
    <row r="14" spans="1:39" ht="13.5" customHeight="1">
      <c r="A14" s="540"/>
      <c r="B14" s="489" t="s">
        <v>202</v>
      </c>
      <c r="C14" s="490"/>
      <c r="D14" s="490"/>
      <c r="E14" s="490"/>
      <c r="F14" s="541"/>
      <c r="G14" s="525"/>
      <c r="H14" s="496">
        <f>IF(H13=3,1,0)</f>
        <v>0</v>
      </c>
      <c r="I14" s="497"/>
      <c r="J14" s="498">
        <f>IF(J13=3,1,0)</f>
        <v>1</v>
      </c>
      <c r="K14" s="496">
        <f>IF(K13=3,1,0)</f>
        <v>1</v>
      </c>
      <c r="L14" s="497"/>
      <c r="M14" s="498">
        <f>IF(M13=3,1,0)</f>
        <v>0</v>
      </c>
      <c r="N14" s="496">
        <f>IF(N13=3,1,0)</f>
        <v>1</v>
      </c>
      <c r="O14" s="497"/>
      <c r="P14" s="498">
        <f>IF(P13=3,1,0)</f>
        <v>0</v>
      </c>
      <c r="Q14" s="496">
        <f>IF(Q13=3,1,0)</f>
        <v>1</v>
      </c>
      <c r="R14" s="499"/>
      <c r="S14" s="498">
        <f>IF(S13=3,1,0)</f>
        <v>0</v>
      </c>
      <c r="T14" s="531"/>
      <c r="U14" s="542"/>
      <c r="V14" s="543"/>
      <c r="W14" s="496">
        <f>IF(W13=3,1,0)</f>
        <v>1</v>
      </c>
      <c r="X14" s="544"/>
      <c r="Y14" s="498">
        <f>IF(Y13=3,1,0)</f>
        <v>0</v>
      </c>
      <c r="Z14" s="496">
        <f>IF(Z13=3,1,0)</f>
        <v>1</v>
      </c>
      <c r="AA14" s="544"/>
      <c r="AB14" s="498">
        <f>IF(AB13=3,1,0)</f>
        <v>0</v>
      </c>
      <c r="AC14" s="496">
        <f>IF(AC13=3,1,0)</f>
        <v>0</v>
      </c>
      <c r="AD14" s="497"/>
      <c r="AE14" s="496">
        <f>IF(AE13=3,1,0)</f>
        <v>0</v>
      </c>
      <c r="AF14" s="500"/>
      <c r="AG14" s="501"/>
      <c r="AH14" s="502"/>
      <c r="AI14" s="501"/>
      <c r="AJ14" s="501"/>
      <c r="AK14" s="502"/>
      <c r="AL14" s="545"/>
      <c r="AM14" s="546"/>
    </row>
    <row r="15" spans="1:39" ht="13.5" customHeight="1">
      <c r="A15" s="522">
        <v>6</v>
      </c>
      <c r="B15" s="523" t="s">
        <v>205</v>
      </c>
      <c r="C15" s="473"/>
      <c r="D15" s="473"/>
      <c r="F15" s="455"/>
      <c r="G15" s="547"/>
      <c r="H15" s="548">
        <f>+K33</f>
        <v>0</v>
      </c>
      <c r="I15" s="481" t="s">
        <v>18</v>
      </c>
      <c r="J15" s="549">
        <f>+I33</f>
        <v>3</v>
      </c>
      <c r="K15" s="548">
        <f>+AM26</f>
        <v>0</v>
      </c>
      <c r="L15" s="481" t="s">
        <v>18</v>
      </c>
      <c r="M15" s="549">
        <f>+AK26</f>
        <v>3</v>
      </c>
      <c r="N15" s="548">
        <f>+K26</f>
        <v>1</v>
      </c>
      <c r="O15" s="481" t="s">
        <v>18</v>
      </c>
      <c r="P15" s="549">
        <f>+I26</f>
        <v>3</v>
      </c>
      <c r="Q15" s="548">
        <f>+K44</f>
        <v>3</v>
      </c>
      <c r="R15" s="529" t="s">
        <v>18</v>
      </c>
      <c r="S15" s="548">
        <f>+I44</f>
        <v>0</v>
      </c>
      <c r="T15" s="550">
        <f>+AM39</f>
        <v>0</v>
      </c>
      <c r="U15" s="529" t="s">
        <v>18</v>
      </c>
      <c r="V15" s="551">
        <f>+AK39</f>
        <v>3</v>
      </c>
      <c r="W15" s="552"/>
      <c r="X15" s="552"/>
      <c r="Y15" s="553"/>
      <c r="Z15" s="554">
        <f>+AK33</f>
        <v>3</v>
      </c>
      <c r="AA15" s="555" t="s">
        <v>18</v>
      </c>
      <c r="AB15" s="554">
        <f>+AM33</f>
        <v>1</v>
      </c>
      <c r="AC15" s="480">
        <f>+I36</f>
        <v>0</v>
      </c>
      <c r="AD15" s="481" t="s">
        <v>18</v>
      </c>
      <c r="AE15" s="483">
        <f>+K36</f>
        <v>0</v>
      </c>
      <c r="AF15" s="485">
        <f>SUM(AC16,Z16,T16,Q16,N16,K16,H16)</f>
        <v>2</v>
      </c>
      <c r="AG15" s="486" t="s">
        <v>18</v>
      </c>
      <c r="AH15" s="487">
        <f>SUM(AE16,AB16,V16,S16,P16,M16,J16)</f>
        <v>4</v>
      </c>
      <c r="AI15" s="486">
        <f>SUM(H15,K15,N15,Q15,T15,W15,Z15,AC15)</f>
        <v>7</v>
      </c>
      <c r="AJ15" s="486" t="s">
        <v>18</v>
      </c>
      <c r="AK15" s="487">
        <f>SUM(J15,M15,P15,S15,V15,Y15,AB15,AE15,)</f>
        <v>13</v>
      </c>
      <c r="AL15" s="1078"/>
      <c r="AM15" s="1079"/>
    </row>
    <row r="16" spans="1:39" ht="13.5" customHeight="1">
      <c r="A16" s="540"/>
      <c r="B16" s="489" t="s">
        <v>112</v>
      </c>
      <c r="C16" s="490"/>
      <c r="D16" s="490"/>
      <c r="E16" s="490"/>
      <c r="F16" s="556"/>
      <c r="G16" s="557"/>
      <c r="H16" s="496">
        <f>IF(H15=3,1,0)</f>
        <v>0</v>
      </c>
      <c r="I16" s="497"/>
      <c r="J16" s="498">
        <f>IF(J15=3,1,0)</f>
        <v>1</v>
      </c>
      <c r="K16" s="496">
        <f>IF(K15=3,1,0)</f>
        <v>0</v>
      </c>
      <c r="L16" s="497"/>
      <c r="M16" s="498">
        <f>IF(M15=3,1,0)</f>
        <v>1</v>
      </c>
      <c r="N16" s="496">
        <f>IF(N15=3,1,0)</f>
        <v>0</v>
      </c>
      <c r="O16" s="497"/>
      <c r="P16" s="498">
        <f>IF(P15=3,1,0)</f>
        <v>1</v>
      </c>
      <c r="Q16" s="496">
        <f>IF(Q15=3,1,0)</f>
        <v>1</v>
      </c>
      <c r="R16" s="499"/>
      <c r="S16" s="498">
        <f>IF(S15=3,1,0)</f>
        <v>0</v>
      </c>
      <c r="T16" s="496">
        <f>IF(T15=3,1,0)</f>
        <v>0</v>
      </c>
      <c r="U16" s="499"/>
      <c r="V16" s="496">
        <f>IF(V15=3,1,0)</f>
        <v>1</v>
      </c>
      <c r="W16" s="558"/>
      <c r="X16" s="542"/>
      <c r="Y16" s="543"/>
      <c r="Z16" s="496">
        <f>IF(Z15=3,1,0)</f>
        <v>1</v>
      </c>
      <c r="AA16" s="559"/>
      <c r="AB16" s="498">
        <f>IF(AB15=3,1,0)</f>
        <v>0</v>
      </c>
      <c r="AC16" s="496">
        <f>IF(AC15=3,1,0)</f>
        <v>0</v>
      </c>
      <c r="AD16" s="497"/>
      <c r="AE16" s="496">
        <f>IF(AE15=3,1,0)</f>
        <v>0</v>
      </c>
      <c r="AF16" s="500"/>
      <c r="AG16" s="501"/>
      <c r="AH16" s="502"/>
      <c r="AI16" s="501"/>
      <c r="AJ16" s="501"/>
      <c r="AK16" s="502"/>
      <c r="AL16" s="545"/>
      <c r="AM16" s="504"/>
    </row>
    <row r="17" spans="1:39" ht="13.5" customHeight="1">
      <c r="A17" s="522">
        <v>7</v>
      </c>
      <c r="B17" s="523" t="s">
        <v>206</v>
      </c>
      <c r="C17" s="448"/>
      <c r="D17" s="448"/>
      <c r="F17" s="455"/>
      <c r="G17" s="525"/>
      <c r="H17" s="526">
        <f>+AM27</f>
        <v>2</v>
      </c>
      <c r="I17" s="527" t="s">
        <v>18</v>
      </c>
      <c r="J17" s="528">
        <f>+AK27</f>
        <v>3</v>
      </c>
      <c r="K17" s="526">
        <f>+K25</f>
        <v>0</v>
      </c>
      <c r="L17" s="527" t="s">
        <v>18</v>
      </c>
      <c r="M17" s="528">
        <f>+I25</f>
        <v>3</v>
      </c>
      <c r="N17" s="526">
        <f>+K43</f>
        <v>3</v>
      </c>
      <c r="O17" s="527" t="s">
        <v>18</v>
      </c>
      <c r="P17" s="528">
        <f>+I43</f>
        <v>0</v>
      </c>
      <c r="Q17" s="526">
        <f>+AM38</f>
        <v>0</v>
      </c>
      <c r="R17" s="529" t="s">
        <v>18</v>
      </c>
      <c r="S17" s="526">
        <f>+AK38</f>
        <v>3</v>
      </c>
      <c r="T17" s="560">
        <f>+K39</f>
        <v>0</v>
      </c>
      <c r="U17" s="529" t="s">
        <v>18</v>
      </c>
      <c r="V17" s="534">
        <f>+I39</f>
        <v>3</v>
      </c>
      <c r="W17" s="533">
        <f>+AM33</f>
        <v>1</v>
      </c>
      <c r="X17" s="529" t="s">
        <v>18</v>
      </c>
      <c r="Y17" s="534">
        <f>+AK33</f>
        <v>3</v>
      </c>
      <c r="Z17" s="531"/>
      <c r="AA17" s="531"/>
      <c r="AB17" s="531"/>
      <c r="AC17" s="535">
        <f>+I30</f>
        <v>0</v>
      </c>
      <c r="AD17" s="527" t="s">
        <v>18</v>
      </c>
      <c r="AE17" s="536">
        <f>+K30</f>
        <v>0</v>
      </c>
      <c r="AF17" s="537">
        <f>SUM(AC18,W18,T18,Q18,N18,K18,H18)</f>
        <v>1</v>
      </c>
      <c r="AG17" s="538" t="s">
        <v>18</v>
      </c>
      <c r="AH17" s="539">
        <f>SUM(AE18,Y18,V18,S18,P18,M18,J18)</f>
        <v>5</v>
      </c>
      <c r="AI17" s="538">
        <f>SUM(H17,K17,N17,Q17,T17,W17,Z17,AC17)</f>
        <v>6</v>
      </c>
      <c r="AJ17" s="538" t="s">
        <v>18</v>
      </c>
      <c r="AK17" s="539">
        <f>SUM(J17,M17,P17,S17,V17,Y17,AB17,AE17,)</f>
        <v>15</v>
      </c>
      <c r="AL17" s="1078"/>
      <c r="AM17" s="1079"/>
    </row>
    <row r="18" spans="1:39" ht="13.5" customHeight="1">
      <c r="A18" s="540"/>
      <c r="B18" s="489" t="s">
        <v>122</v>
      </c>
      <c r="C18" s="490"/>
      <c r="D18" s="490"/>
      <c r="E18" s="490"/>
      <c r="F18" s="556"/>
      <c r="G18" s="557"/>
      <c r="H18" s="496">
        <f>IF(H17=3,1,0)</f>
        <v>0</v>
      </c>
      <c r="I18" s="497"/>
      <c r="J18" s="498">
        <f>IF(J17=3,1,0)</f>
        <v>1</v>
      </c>
      <c r="K18" s="496">
        <f>IF(K17=3,1,0)</f>
        <v>0</v>
      </c>
      <c r="L18" s="497"/>
      <c r="M18" s="498">
        <f>IF(M17=3,1,0)</f>
        <v>1</v>
      </c>
      <c r="N18" s="496">
        <f>IF(N17=3,1,0)</f>
        <v>1</v>
      </c>
      <c r="O18" s="497"/>
      <c r="P18" s="498">
        <f>IF(P17=3,1,0)</f>
        <v>0</v>
      </c>
      <c r="Q18" s="496">
        <f>IF(Q17=3,1,0)</f>
        <v>0</v>
      </c>
      <c r="R18" s="499"/>
      <c r="S18" s="498">
        <f>IF(S17=3,1,0)</f>
        <v>1</v>
      </c>
      <c r="T18" s="496">
        <f>IF(T17=3,1,0)</f>
        <v>0</v>
      </c>
      <c r="U18" s="499"/>
      <c r="V18" s="498">
        <f>IF(V17=3,1,0)</f>
        <v>1</v>
      </c>
      <c r="W18" s="496">
        <f>IF(W17=3,1,0)</f>
        <v>0</v>
      </c>
      <c r="X18" s="499"/>
      <c r="Y18" s="496">
        <f>IF(Y17=3,1,0)</f>
        <v>1</v>
      </c>
      <c r="Z18" s="558"/>
      <c r="AA18" s="542"/>
      <c r="AB18" s="542"/>
      <c r="AC18" s="520">
        <f>IF(AC17=3,1,0)</f>
        <v>0</v>
      </c>
      <c r="AD18" s="497"/>
      <c r="AE18" s="496">
        <f>IF(AE17=3,1,0)</f>
        <v>0</v>
      </c>
      <c r="AF18" s="500"/>
      <c r="AG18" s="501"/>
      <c r="AH18" s="502"/>
      <c r="AI18" s="501"/>
      <c r="AJ18" s="501"/>
      <c r="AK18" s="501"/>
      <c r="AL18" s="561"/>
      <c r="AM18" s="504"/>
    </row>
    <row r="19" spans="1:39" ht="13.5" customHeight="1">
      <c r="A19" s="562">
        <v>8</v>
      </c>
      <c r="B19" s="472"/>
      <c r="C19" s="448"/>
      <c r="D19" s="563"/>
      <c r="F19" s="475"/>
      <c r="G19" s="476"/>
      <c r="H19" s="564">
        <f>+K24</f>
        <v>0</v>
      </c>
      <c r="I19" s="527" t="s">
        <v>18</v>
      </c>
      <c r="J19" s="565">
        <f>+I24</f>
        <v>0</v>
      </c>
      <c r="K19" s="564">
        <f>+AM37</f>
        <v>0</v>
      </c>
      <c r="L19" s="527" t="s">
        <v>18</v>
      </c>
      <c r="M19" s="565">
        <f>+AK37</f>
        <v>0</v>
      </c>
      <c r="N19" s="564">
        <f>+AM30</f>
        <v>0</v>
      </c>
      <c r="O19" s="527" t="s">
        <v>18</v>
      </c>
      <c r="P19" s="566">
        <f>+AK30</f>
        <v>0</v>
      </c>
      <c r="Q19" s="535">
        <f>+AM24</f>
        <v>0</v>
      </c>
      <c r="R19" s="527" t="s">
        <v>18</v>
      </c>
      <c r="S19" s="536">
        <f>+AK24</f>
        <v>0</v>
      </c>
      <c r="T19" s="535">
        <f>+K45</f>
        <v>0</v>
      </c>
      <c r="U19" s="527" t="s">
        <v>18</v>
      </c>
      <c r="V19" s="566">
        <f>+I45</f>
        <v>0</v>
      </c>
      <c r="W19" s="536">
        <f>+K36</f>
        <v>0</v>
      </c>
      <c r="X19" s="527" t="s">
        <v>18</v>
      </c>
      <c r="Y19" s="566">
        <f>+I36</f>
        <v>0</v>
      </c>
      <c r="Z19" s="536">
        <f>+K30</f>
        <v>0</v>
      </c>
      <c r="AA19" s="527" t="s">
        <v>18</v>
      </c>
      <c r="AB19" s="566">
        <f>+I30</f>
        <v>0</v>
      </c>
      <c r="AC19" s="567"/>
      <c r="AD19" s="478"/>
      <c r="AE19" s="478"/>
      <c r="AF19" s="537">
        <f>SUM(Z20,W20,T20,Q20,N20,K20,H20)</f>
        <v>0</v>
      </c>
      <c r="AG19" s="538" t="s">
        <v>18</v>
      </c>
      <c r="AH19" s="539">
        <f>SUM(AB20,Y20,V20,S20,P20,M20,J20)</f>
        <v>0</v>
      </c>
      <c r="AI19" s="538">
        <f>SUM(H19,K19,N19,Q19,T19,W19,Z19,AC19)</f>
        <v>0</v>
      </c>
      <c r="AJ19" s="538" t="s">
        <v>18</v>
      </c>
      <c r="AK19" s="538">
        <f>SUM(J19,M19,P19,S19,V19,Y19,AB19,AE19,)</f>
        <v>0</v>
      </c>
      <c r="AL19" s="1076"/>
      <c r="AM19" s="1077"/>
    </row>
    <row r="20" spans="1:39" ht="13.5" customHeight="1" thickBot="1">
      <c r="A20" s="568"/>
      <c r="B20" s="569"/>
      <c r="C20" s="458"/>
      <c r="D20" s="570"/>
      <c r="E20" s="458"/>
      <c r="F20" s="571"/>
      <c r="G20" s="571"/>
      <c r="H20" s="572">
        <f>IF(H19=3,1,0)</f>
        <v>0</v>
      </c>
      <c r="I20" s="573"/>
      <c r="J20" s="574">
        <f>IF(J19=3,1,0)</f>
        <v>0</v>
      </c>
      <c r="K20" s="575">
        <f>IF(K19=3,1,0)</f>
        <v>0</v>
      </c>
      <c r="L20" s="573"/>
      <c r="M20" s="574">
        <f>IF(M19=3,1,0)</f>
        <v>0</v>
      </c>
      <c r="N20" s="575">
        <f>IF(N19=3,1,0)</f>
        <v>0</v>
      </c>
      <c r="O20" s="573"/>
      <c r="P20" s="574">
        <f>IF(P19=3,1,0)</f>
        <v>0</v>
      </c>
      <c r="Q20" s="575">
        <f>IF(Q19=3,1,0)</f>
        <v>0</v>
      </c>
      <c r="R20" s="573"/>
      <c r="S20" s="574">
        <f>IF(S19=3,1,0)</f>
        <v>0</v>
      </c>
      <c r="T20" s="575">
        <f>IF(T19=3,1,0)</f>
        <v>0</v>
      </c>
      <c r="U20" s="573"/>
      <c r="V20" s="574">
        <f>IF(V19=3,1,0)</f>
        <v>0</v>
      </c>
      <c r="W20" s="575">
        <f>IF(W19=3,1,0)</f>
        <v>0</v>
      </c>
      <c r="X20" s="573"/>
      <c r="Y20" s="574">
        <f>IF(Y19=3,1,0)</f>
        <v>0</v>
      </c>
      <c r="Z20" s="575">
        <f>IF(Z19=3,1,0)</f>
        <v>0</v>
      </c>
      <c r="AA20" s="573"/>
      <c r="AB20" s="575">
        <f>IF(AB19=3,1,0)</f>
        <v>0</v>
      </c>
      <c r="AC20" s="576"/>
      <c r="AD20" s="577"/>
      <c r="AE20" s="577"/>
      <c r="AF20" s="578"/>
      <c r="AG20" s="579"/>
      <c r="AH20" s="580"/>
      <c r="AI20" s="581"/>
      <c r="AJ20" s="579"/>
      <c r="AK20" s="580"/>
      <c r="AL20" s="582"/>
      <c r="AM20" s="583"/>
    </row>
    <row r="21" spans="1:39" ht="16.5" thickBot="1">
      <c r="A21" s="584"/>
      <c r="B21" s="475"/>
      <c r="C21" s="448"/>
      <c r="D21" s="563"/>
      <c r="E21" s="448"/>
      <c r="F21" s="449"/>
      <c r="G21" s="475"/>
      <c r="H21" s="536"/>
      <c r="I21" s="527"/>
      <c r="J21" s="536"/>
      <c r="K21" s="536"/>
      <c r="L21" s="527"/>
      <c r="M21" s="536"/>
      <c r="N21" s="536"/>
      <c r="O21" s="527"/>
      <c r="P21" s="536"/>
      <c r="Q21" s="536"/>
      <c r="R21" s="527"/>
      <c r="S21" s="536"/>
      <c r="T21" s="536"/>
      <c r="U21" s="527"/>
      <c r="V21" s="536"/>
      <c r="W21" s="536"/>
      <c r="X21" s="527"/>
      <c r="Y21" s="536"/>
      <c r="Z21" s="536"/>
      <c r="AA21" s="527"/>
      <c r="AB21" s="536"/>
      <c r="AC21" s="585"/>
      <c r="AD21" s="586"/>
      <c r="AE21" s="586"/>
      <c r="AF21" s="587">
        <f>SUM(AF19,AF17,AF15,AF13,AF11,AF9,AF7,AF5)</f>
        <v>21</v>
      </c>
      <c r="AG21" s="588" t="s">
        <v>18</v>
      </c>
      <c r="AH21" s="588">
        <f>SUM(AH19,AH17,AH15,AH13,AH11,AH9,AH7,AH5)</f>
        <v>21</v>
      </c>
      <c r="AI21" s="589">
        <f>SUM(AI19,AI17,AI15,AI13,AI11,AI9,AI7,AI5)</f>
        <v>72</v>
      </c>
      <c r="AJ21" s="588" t="s">
        <v>18</v>
      </c>
      <c r="AK21" s="590">
        <f>SUM(AK19,AK17,AK15,AK13,AK11,AK9,AK7,AK5)</f>
        <v>72</v>
      </c>
      <c r="AL21" s="591"/>
      <c r="AM21" s="592"/>
    </row>
    <row r="22" spans="1:39" ht="15" customHeight="1" thickBot="1">
      <c r="A22" s="448"/>
      <c r="C22" s="593" t="s">
        <v>178</v>
      </c>
      <c r="I22"/>
      <c r="L22" s="448"/>
      <c r="M22" s="448"/>
      <c r="N22" s="448"/>
      <c r="O22" s="448"/>
      <c r="P22" s="448"/>
      <c r="Q22" s="448"/>
      <c r="R22" s="448"/>
      <c r="S22" s="458"/>
      <c r="T22" s="594" t="s">
        <v>179</v>
      </c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</row>
    <row r="23" spans="1:39" ht="12.75" customHeight="1" thickBot="1">
      <c r="A23" s="595"/>
      <c r="B23" s="596"/>
      <c r="C23" s="596"/>
      <c r="D23" s="597"/>
      <c r="E23" s="598" t="s">
        <v>2</v>
      </c>
      <c r="F23" s="598"/>
      <c r="G23" s="598" t="s">
        <v>2</v>
      </c>
      <c r="H23" s="599"/>
      <c r="I23" s="600" t="s">
        <v>180</v>
      </c>
      <c r="J23" s="601"/>
      <c r="K23" s="602"/>
      <c r="L23" s="451"/>
      <c r="M23" s="448"/>
      <c r="N23" s="448"/>
      <c r="O23" s="448"/>
      <c r="P23" s="448"/>
      <c r="Q23" s="448"/>
      <c r="R23" s="603"/>
      <c r="S23" s="604"/>
      <c r="T23" s="605" t="s">
        <v>2</v>
      </c>
      <c r="U23" s="605"/>
      <c r="V23" s="605"/>
      <c r="W23" s="605"/>
      <c r="X23" s="605"/>
      <c r="Y23" s="605"/>
      <c r="Z23" s="605"/>
      <c r="AA23" s="464"/>
      <c r="AB23" s="605"/>
      <c r="AC23" s="464"/>
      <c r="AD23" s="464"/>
      <c r="AE23" s="605" t="s">
        <v>2</v>
      </c>
      <c r="AF23" s="464"/>
      <c r="AG23" s="464"/>
      <c r="AH23" s="464"/>
      <c r="AI23" s="464"/>
      <c r="AJ23" s="464"/>
      <c r="AK23" s="605" t="s">
        <v>180</v>
      </c>
      <c r="AL23" s="464"/>
      <c r="AM23" s="606"/>
    </row>
    <row r="24" spans="1:39" ht="12.75" customHeight="1">
      <c r="A24" s="607"/>
      <c r="B24" s="608">
        <v>1</v>
      </c>
      <c r="C24" s="609" t="s">
        <v>21</v>
      </c>
      <c r="D24" s="610">
        <v>8</v>
      </c>
      <c r="E24" s="611" t="str">
        <f>+B5</f>
        <v>Krauskopf, Marco</v>
      </c>
      <c r="F24" s="612" t="s">
        <v>21</v>
      </c>
      <c r="G24" s="611">
        <f>+B19</f>
        <v>0</v>
      </c>
      <c r="H24" s="613"/>
      <c r="I24" s="614"/>
      <c r="J24" s="615" t="s">
        <v>18</v>
      </c>
      <c r="K24" s="616"/>
      <c r="L24" s="617"/>
      <c r="M24" s="618"/>
      <c r="N24" s="618"/>
      <c r="S24" s="619"/>
      <c r="T24" s="620">
        <v>4</v>
      </c>
      <c r="U24" s="621" t="s">
        <v>21</v>
      </c>
      <c r="V24" s="622">
        <v>8</v>
      </c>
      <c r="W24" s="623" t="str">
        <f>+B11</f>
        <v>Nguyen, Wolfgang</v>
      </c>
      <c r="X24" s="464"/>
      <c r="Y24" s="623"/>
      <c r="Z24" s="624"/>
      <c r="AA24" s="464"/>
      <c r="AB24" s="625"/>
      <c r="AC24" s="626"/>
      <c r="AD24" s="624" t="s">
        <v>21</v>
      </c>
      <c r="AE24" s="626">
        <f>+B19</f>
        <v>0</v>
      </c>
      <c r="AF24" s="625"/>
      <c r="AG24" s="625"/>
      <c r="AH24" s="623"/>
      <c r="AI24" s="623"/>
      <c r="AJ24" s="627"/>
      <c r="AK24" s="628"/>
      <c r="AL24" s="627" t="s">
        <v>18</v>
      </c>
      <c r="AM24" s="629"/>
    </row>
    <row r="25" spans="1:39" ht="12.75" customHeight="1">
      <c r="A25" s="630"/>
      <c r="B25" s="631">
        <v>2</v>
      </c>
      <c r="C25" s="632" t="s">
        <v>21</v>
      </c>
      <c r="D25" s="633">
        <v>7</v>
      </c>
      <c r="E25" s="634" t="str">
        <f>+B7</f>
        <v>Burkart, Alexander</v>
      </c>
      <c r="F25" s="635" t="s">
        <v>21</v>
      </c>
      <c r="G25" s="634" t="str">
        <f>+B17</f>
        <v>Sendelbach, Patrick</v>
      </c>
      <c r="H25" s="613"/>
      <c r="I25" s="614">
        <v>3</v>
      </c>
      <c r="J25" s="615" t="s">
        <v>18</v>
      </c>
      <c r="K25" s="616">
        <v>0</v>
      </c>
      <c r="L25" s="617"/>
      <c r="M25" s="618"/>
      <c r="N25" s="618"/>
      <c r="S25" s="636"/>
      <c r="T25" s="637">
        <v>3</v>
      </c>
      <c r="U25" s="638" t="s">
        <v>21</v>
      </c>
      <c r="V25" s="639">
        <v>5</v>
      </c>
      <c r="W25" s="640" t="str">
        <f>+B9</f>
        <v>Mathis, Hendrik</v>
      </c>
      <c r="X25" s="490"/>
      <c r="Y25" s="640"/>
      <c r="Z25" s="641"/>
      <c r="AA25" s="490"/>
      <c r="AB25" s="642"/>
      <c r="AC25" s="643"/>
      <c r="AD25" s="638" t="s">
        <v>21</v>
      </c>
      <c r="AE25" s="643" t="str">
        <f>+B13</f>
        <v>Seiter, Daniel</v>
      </c>
      <c r="AF25" s="642"/>
      <c r="AG25" s="642"/>
      <c r="AH25" s="640"/>
      <c r="AI25" s="640"/>
      <c r="AJ25" s="644"/>
      <c r="AK25" s="645">
        <v>1</v>
      </c>
      <c r="AL25" s="644" t="s">
        <v>18</v>
      </c>
      <c r="AM25" s="646">
        <v>3</v>
      </c>
    </row>
    <row r="26" spans="1:39" ht="12.75" customHeight="1">
      <c r="A26" s="630"/>
      <c r="B26" s="631">
        <v>3</v>
      </c>
      <c r="C26" s="632" t="s">
        <v>21</v>
      </c>
      <c r="D26" s="633">
        <v>6</v>
      </c>
      <c r="E26" s="647" t="str">
        <f>+B9</f>
        <v>Mathis, Hendrik</v>
      </c>
      <c r="F26" s="635" t="s">
        <v>21</v>
      </c>
      <c r="G26" s="647" t="str">
        <f>+B15</f>
        <v>Hildebrandt, Joachim</v>
      </c>
      <c r="H26" s="613"/>
      <c r="I26" s="648">
        <v>3</v>
      </c>
      <c r="J26" s="649" t="s">
        <v>18</v>
      </c>
      <c r="K26" s="650">
        <v>1</v>
      </c>
      <c r="L26" s="617"/>
      <c r="M26" s="618"/>
      <c r="N26" s="618"/>
      <c r="S26" s="636"/>
      <c r="T26" s="637">
        <v>2</v>
      </c>
      <c r="U26" s="651" t="s">
        <v>21</v>
      </c>
      <c r="V26" s="639">
        <v>6</v>
      </c>
      <c r="W26" s="640" t="str">
        <f>+B7</f>
        <v>Burkart, Alexander</v>
      </c>
      <c r="X26" s="490"/>
      <c r="Y26" s="640"/>
      <c r="Z26" s="641"/>
      <c r="AA26" s="490"/>
      <c r="AB26" s="642"/>
      <c r="AC26" s="643"/>
      <c r="AD26" s="641" t="s">
        <v>21</v>
      </c>
      <c r="AE26" s="643" t="str">
        <f>+B15</f>
        <v>Hildebrandt, Joachim</v>
      </c>
      <c r="AF26" s="642"/>
      <c r="AG26" s="642"/>
      <c r="AH26" s="640"/>
      <c r="AI26" s="640"/>
      <c r="AJ26" s="644"/>
      <c r="AK26" s="652">
        <v>3</v>
      </c>
      <c r="AL26" s="644" t="s">
        <v>18</v>
      </c>
      <c r="AM26" s="646">
        <v>0</v>
      </c>
    </row>
    <row r="27" spans="1:39" ht="12.75" customHeight="1" thickBot="1">
      <c r="A27" s="607"/>
      <c r="B27" s="653">
        <v>4</v>
      </c>
      <c r="C27" s="654" t="s">
        <v>21</v>
      </c>
      <c r="D27" s="655">
        <v>5</v>
      </c>
      <c r="E27" s="656" t="str">
        <f>+B11</f>
        <v>Nguyen, Wolfgang</v>
      </c>
      <c r="F27" s="657" t="s">
        <v>21</v>
      </c>
      <c r="G27" s="656" t="str">
        <f>+B13</f>
        <v>Seiter, Daniel</v>
      </c>
      <c r="H27" s="658"/>
      <c r="I27" s="659">
        <v>1</v>
      </c>
      <c r="J27" s="660" t="s">
        <v>18</v>
      </c>
      <c r="K27" s="661">
        <v>3</v>
      </c>
      <c r="L27" s="617"/>
      <c r="M27" s="618"/>
      <c r="N27" s="618"/>
      <c r="S27" s="662"/>
      <c r="T27" s="663">
        <v>1</v>
      </c>
      <c r="U27" s="664" t="s">
        <v>21</v>
      </c>
      <c r="V27" s="665">
        <v>7</v>
      </c>
      <c r="W27" s="666" t="str">
        <f>+B5</f>
        <v>Krauskopf, Marco</v>
      </c>
      <c r="X27" s="458"/>
      <c r="Y27" s="666"/>
      <c r="Z27" s="667"/>
      <c r="AA27" s="458"/>
      <c r="AB27" s="666"/>
      <c r="AC27" s="666"/>
      <c r="AD27" s="667" t="s">
        <v>21</v>
      </c>
      <c r="AE27" s="666" t="str">
        <f>+B17</f>
        <v>Sendelbach, Patrick</v>
      </c>
      <c r="AF27" s="666"/>
      <c r="AG27" s="666"/>
      <c r="AH27" s="666"/>
      <c r="AI27" s="666"/>
      <c r="AJ27" s="668"/>
      <c r="AK27" s="669">
        <v>3</v>
      </c>
      <c r="AL27" s="660" t="s">
        <v>18</v>
      </c>
      <c r="AM27" s="670">
        <v>2</v>
      </c>
    </row>
    <row r="28" spans="1:37" ht="12.75" customHeight="1">
      <c r="A28" s="671"/>
      <c r="B28" s="672"/>
      <c r="C28" s="673"/>
      <c r="D28" s="672"/>
      <c r="E28" s="674"/>
      <c r="F28" s="675"/>
      <c r="G28" s="674"/>
      <c r="H28" s="676"/>
      <c r="I28" s="677"/>
      <c r="J28" s="678"/>
      <c r="K28" s="677"/>
      <c r="L28" s="617"/>
      <c r="AK28" s="679"/>
    </row>
    <row r="29" spans="1:39" ht="12.75" customHeight="1" thickBot="1">
      <c r="A29" s="448"/>
      <c r="C29" s="594" t="s">
        <v>181</v>
      </c>
      <c r="L29" s="617"/>
      <c r="S29" s="458"/>
      <c r="T29" s="680" t="s">
        <v>182</v>
      </c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</row>
    <row r="30" spans="1:39" ht="12.75" customHeight="1">
      <c r="A30" s="671"/>
      <c r="B30" s="681">
        <v>7</v>
      </c>
      <c r="C30" s="621" t="s">
        <v>21</v>
      </c>
      <c r="D30" s="622">
        <v>8</v>
      </c>
      <c r="E30" s="623" t="str">
        <f>+B17</f>
        <v>Sendelbach, Patrick</v>
      </c>
      <c r="F30" s="624" t="s">
        <v>21</v>
      </c>
      <c r="G30" s="626">
        <f>+B19</f>
        <v>0</v>
      </c>
      <c r="H30" s="599"/>
      <c r="I30" s="628"/>
      <c r="J30" s="627" t="s">
        <v>18</v>
      </c>
      <c r="K30" s="629"/>
      <c r="L30" s="617"/>
      <c r="M30" s="618"/>
      <c r="N30" s="618"/>
      <c r="S30" s="636"/>
      <c r="T30" s="682">
        <v>3</v>
      </c>
      <c r="U30" s="683" t="s">
        <v>21</v>
      </c>
      <c r="V30" s="684">
        <v>8</v>
      </c>
      <c r="W30" s="640" t="str">
        <f>+B9</f>
        <v>Mathis, Hendrik</v>
      </c>
      <c r="X30" s="490"/>
      <c r="Y30" s="640"/>
      <c r="Z30" s="641"/>
      <c r="AA30" s="490"/>
      <c r="AB30" s="642"/>
      <c r="AC30" s="640"/>
      <c r="AD30" s="641" t="s">
        <v>21</v>
      </c>
      <c r="AE30" s="640">
        <f>+B19</f>
        <v>0</v>
      </c>
      <c r="AF30" s="642"/>
      <c r="AG30" s="642"/>
      <c r="AH30" s="640"/>
      <c r="AI30" s="640"/>
      <c r="AJ30" s="685"/>
      <c r="AK30" s="686"/>
      <c r="AL30" s="687" t="s">
        <v>18</v>
      </c>
      <c r="AM30" s="688"/>
    </row>
    <row r="31" spans="1:39" ht="12.75" customHeight="1">
      <c r="A31" s="671"/>
      <c r="B31" s="689">
        <v>3</v>
      </c>
      <c r="C31" s="638" t="s">
        <v>21</v>
      </c>
      <c r="D31" s="639">
        <v>4</v>
      </c>
      <c r="E31" s="640" t="str">
        <f>+B9</f>
        <v>Mathis, Hendrik</v>
      </c>
      <c r="F31" s="638" t="s">
        <v>21</v>
      </c>
      <c r="G31" s="643" t="str">
        <f>+B11</f>
        <v>Nguyen, Wolfgang</v>
      </c>
      <c r="H31" s="448"/>
      <c r="I31" s="645">
        <v>1</v>
      </c>
      <c r="J31" s="644" t="s">
        <v>18</v>
      </c>
      <c r="K31" s="646">
        <v>3</v>
      </c>
      <c r="L31" s="617"/>
      <c r="M31" s="618"/>
      <c r="N31" s="618"/>
      <c r="S31" s="636"/>
      <c r="T31" s="690">
        <v>2</v>
      </c>
      <c r="U31" s="651" t="s">
        <v>21</v>
      </c>
      <c r="V31" s="691">
        <v>4</v>
      </c>
      <c r="W31" s="640" t="str">
        <f>+B7</f>
        <v>Burkart, Alexander</v>
      </c>
      <c r="X31" s="490"/>
      <c r="Y31" s="640"/>
      <c r="Z31" s="641"/>
      <c r="AA31" s="490"/>
      <c r="AB31" s="642"/>
      <c r="AC31" s="640"/>
      <c r="AD31" s="641" t="s">
        <v>21</v>
      </c>
      <c r="AE31" s="640" t="str">
        <f>+B11</f>
        <v>Nguyen, Wolfgang</v>
      </c>
      <c r="AF31" s="642"/>
      <c r="AG31" s="692"/>
      <c r="AH31" s="693"/>
      <c r="AI31" s="693"/>
      <c r="AJ31" s="694"/>
      <c r="AK31" s="652">
        <v>3</v>
      </c>
      <c r="AL31" s="694" t="s">
        <v>18</v>
      </c>
      <c r="AM31" s="695">
        <v>0</v>
      </c>
    </row>
    <row r="32" spans="1:39" ht="12.75" customHeight="1">
      <c r="A32" s="671"/>
      <c r="B32" s="689">
        <v>2</v>
      </c>
      <c r="C32" s="651" t="s">
        <v>21</v>
      </c>
      <c r="D32" s="639">
        <v>5</v>
      </c>
      <c r="E32" s="640" t="str">
        <f>+B7</f>
        <v>Burkart, Alexander</v>
      </c>
      <c r="F32" s="641" t="s">
        <v>21</v>
      </c>
      <c r="G32" s="643" t="str">
        <f>+B13</f>
        <v>Seiter, Daniel</v>
      </c>
      <c r="H32" s="448"/>
      <c r="I32" s="652">
        <v>2</v>
      </c>
      <c r="J32" s="644" t="s">
        <v>18</v>
      </c>
      <c r="K32" s="646">
        <v>3</v>
      </c>
      <c r="L32" s="617"/>
      <c r="M32" s="618"/>
      <c r="N32" s="618"/>
      <c r="S32" s="636"/>
      <c r="T32" s="690">
        <v>1</v>
      </c>
      <c r="U32" s="696" t="s">
        <v>21</v>
      </c>
      <c r="V32" s="691">
        <v>5</v>
      </c>
      <c r="W32" s="640" t="str">
        <f>+B5</f>
        <v>Krauskopf, Marco</v>
      </c>
      <c r="X32" s="490"/>
      <c r="Y32" s="640"/>
      <c r="Z32" s="641"/>
      <c r="AA32" s="490"/>
      <c r="AB32" s="642"/>
      <c r="AC32" s="640"/>
      <c r="AD32" s="638" t="s">
        <v>21</v>
      </c>
      <c r="AE32" s="640" t="str">
        <f>+B13</f>
        <v>Seiter, Daniel</v>
      </c>
      <c r="AF32" s="642"/>
      <c r="AG32" s="692"/>
      <c r="AH32" s="693"/>
      <c r="AI32" s="693"/>
      <c r="AJ32" s="694"/>
      <c r="AK32" s="652">
        <v>3</v>
      </c>
      <c r="AL32" s="694" t="s">
        <v>18</v>
      </c>
      <c r="AM32" s="695">
        <v>0</v>
      </c>
    </row>
    <row r="33" spans="1:39" ht="12.75" customHeight="1" thickBot="1">
      <c r="A33" s="618"/>
      <c r="B33" s="697">
        <v>1</v>
      </c>
      <c r="C33" s="664" t="s">
        <v>21</v>
      </c>
      <c r="D33" s="665">
        <v>6</v>
      </c>
      <c r="E33" s="666" t="str">
        <f>+B5</f>
        <v>Krauskopf, Marco</v>
      </c>
      <c r="F33" s="667" t="s">
        <v>21</v>
      </c>
      <c r="G33" s="666" t="str">
        <f>+B15</f>
        <v>Hildebrandt, Joachim</v>
      </c>
      <c r="H33" s="458"/>
      <c r="I33" s="669">
        <v>3</v>
      </c>
      <c r="J33" s="660" t="s">
        <v>18</v>
      </c>
      <c r="K33" s="670">
        <v>0</v>
      </c>
      <c r="L33" s="617"/>
      <c r="M33" s="618"/>
      <c r="N33" s="618"/>
      <c r="S33" s="698"/>
      <c r="T33" s="699">
        <v>6</v>
      </c>
      <c r="U33" s="664" t="s">
        <v>21</v>
      </c>
      <c r="V33" s="700">
        <v>7</v>
      </c>
      <c r="W33" s="701" t="str">
        <f>+B15</f>
        <v>Hildebrandt, Joachim</v>
      </c>
      <c r="X33" s="458"/>
      <c r="Y33" s="701"/>
      <c r="Z33" s="667"/>
      <c r="AA33" s="458"/>
      <c r="AB33" s="666"/>
      <c r="AC33" s="701"/>
      <c r="AD33" s="667" t="s">
        <v>21</v>
      </c>
      <c r="AE33" s="701" t="str">
        <f>+B17</f>
        <v>Sendelbach, Patrick</v>
      </c>
      <c r="AF33" s="666"/>
      <c r="AG33" s="666"/>
      <c r="AH33" s="701"/>
      <c r="AI33" s="701"/>
      <c r="AJ33" s="702"/>
      <c r="AK33" s="703">
        <v>3</v>
      </c>
      <c r="AL33" s="702" t="s">
        <v>18</v>
      </c>
      <c r="AM33" s="704">
        <v>1</v>
      </c>
    </row>
    <row r="34" spans="1:37" ht="12.75" customHeight="1">
      <c r="A34" s="618"/>
      <c r="B34" s="705"/>
      <c r="C34" s="706"/>
      <c r="D34" s="705"/>
      <c r="E34" s="707"/>
      <c r="F34" s="706"/>
      <c r="G34" s="707"/>
      <c r="H34" s="676"/>
      <c r="I34" s="677"/>
      <c r="J34" s="678"/>
      <c r="K34" s="677"/>
      <c r="L34" s="617"/>
      <c r="AK34" s="679"/>
    </row>
    <row r="35" spans="1:20" ht="12.75" customHeight="1" thickBot="1">
      <c r="A35" s="448"/>
      <c r="B35" s="663"/>
      <c r="C35" s="680" t="s">
        <v>183</v>
      </c>
      <c r="D35" s="663"/>
      <c r="E35" s="666"/>
      <c r="F35" s="708"/>
      <c r="G35" s="666"/>
      <c r="H35" s="709"/>
      <c r="I35" s="710"/>
      <c r="J35" s="711"/>
      <c r="K35" s="710"/>
      <c r="L35" s="617"/>
      <c r="M35" s="448"/>
      <c r="N35" s="448"/>
      <c r="T35" s="712" t="s">
        <v>184</v>
      </c>
    </row>
    <row r="36" spans="1:39" ht="12.75" customHeight="1">
      <c r="A36" s="713"/>
      <c r="B36" s="714">
        <v>6</v>
      </c>
      <c r="C36" s="715" t="s">
        <v>21</v>
      </c>
      <c r="D36" s="716">
        <v>8</v>
      </c>
      <c r="E36" s="717" t="str">
        <f>+B15</f>
        <v>Hildebrandt, Joachim</v>
      </c>
      <c r="F36" s="718" t="s">
        <v>21</v>
      </c>
      <c r="G36" s="719">
        <f>+B19</f>
        <v>0</v>
      </c>
      <c r="H36" s="720"/>
      <c r="I36" s="721"/>
      <c r="J36" s="722" t="s">
        <v>18</v>
      </c>
      <c r="K36" s="723"/>
      <c r="L36" s="617"/>
      <c r="M36" s="618"/>
      <c r="N36" s="618"/>
      <c r="S36" s="724"/>
      <c r="T36" s="725">
        <v>1</v>
      </c>
      <c r="U36" s="726" t="s">
        <v>21</v>
      </c>
      <c r="V36" s="725">
        <v>3</v>
      </c>
      <c r="W36" s="727" t="str">
        <f>+B5</f>
        <v>Krauskopf, Marco</v>
      </c>
      <c r="X36" s="464"/>
      <c r="Y36" s="464"/>
      <c r="Z36" s="464"/>
      <c r="AA36" s="464"/>
      <c r="AB36" s="464"/>
      <c r="AC36" s="464"/>
      <c r="AD36" s="728" t="s">
        <v>21</v>
      </c>
      <c r="AE36" s="729" t="str">
        <f>+B9</f>
        <v>Mathis, Hendrik</v>
      </c>
      <c r="AF36" s="464"/>
      <c r="AG36" s="464"/>
      <c r="AH36" s="464"/>
      <c r="AI36" s="464"/>
      <c r="AJ36" s="464"/>
      <c r="AK36" s="730">
        <v>3</v>
      </c>
      <c r="AL36" s="627" t="s">
        <v>18</v>
      </c>
      <c r="AM36" s="731">
        <v>0</v>
      </c>
    </row>
    <row r="37" spans="1:39" ht="12.75" customHeight="1">
      <c r="A37" s="713"/>
      <c r="B37" s="732">
        <v>2</v>
      </c>
      <c r="C37" s="632" t="s">
        <v>21</v>
      </c>
      <c r="D37" s="733">
        <v>3</v>
      </c>
      <c r="E37" s="734" t="str">
        <f>+B7</f>
        <v>Burkart, Alexander</v>
      </c>
      <c r="F37" s="632" t="s">
        <v>21</v>
      </c>
      <c r="G37" s="735" t="str">
        <f>+B9</f>
        <v>Mathis, Hendrik</v>
      </c>
      <c r="H37" s="736"/>
      <c r="I37" s="737">
        <v>3</v>
      </c>
      <c r="J37" s="694" t="s">
        <v>18</v>
      </c>
      <c r="K37" s="616">
        <v>0</v>
      </c>
      <c r="L37" s="617"/>
      <c r="M37" s="618"/>
      <c r="N37" s="618"/>
      <c r="S37" s="738"/>
      <c r="T37" s="739">
        <v>2</v>
      </c>
      <c r="U37" s="638" t="s">
        <v>21</v>
      </c>
      <c r="V37" s="739">
        <v>8</v>
      </c>
      <c r="W37" s="740" t="str">
        <f>+B7</f>
        <v>Burkart, Alexander</v>
      </c>
      <c r="X37" s="490"/>
      <c r="Y37" s="490"/>
      <c r="Z37" s="490"/>
      <c r="AA37" s="490"/>
      <c r="AB37" s="490"/>
      <c r="AC37" s="490"/>
      <c r="AD37" s="638" t="s">
        <v>21</v>
      </c>
      <c r="AE37" s="741">
        <f>+B19</f>
        <v>0</v>
      </c>
      <c r="AF37" s="490"/>
      <c r="AG37" s="490"/>
      <c r="AH37" s="490"/>
      <c r="AI37" s="490"/>
      <c r="AJ37" s="490"/>
      <c r="AK37" s="742"/>
      <c r="AL37" s="687" t="s">
        <v>18</v>
      </c>
      <c r="AM37" s="743"/>
    </row>
    <row r="38" spans="1:39" ht="12.75" customHeight="1">
      <c r="A38" s="744"/>
      <c r="B38" s="745">
        <v>1</v>
      </c>
      <c r="C38" s="746" t="s">
        <v>21</v>
      </c>
      <c r="D38" s="747">
        <v>4</v>
      </c>
      <c r="E38" s="748" t="str">
        <f>+B5</f>
        <v>Krauskopf, Marco</v>
      </c>
      <c r="F38" s="749" t="s">
        <v>21</v>
      </c>
      <c r="G38" s="634" t="str">
        <f>+B11</f>
        <v>Nguyen, Wolfgang</v>
      </c>
      <c r="H38" s="750"/>
      <c r="I38" s="751">
        <v>3</v>
      </c>
      <c r="J38" s="615" t="s">
        <v>18</v>
      </c>
      <c r="K38" s="695">
        <v>0</v>
      </c>
      <c r="L38" s="617"/>
      <c r="M38" s="618"/>
      <c r="N38" s="618"/>
      <c r="S38" s="738"/>
      <c r="T38" s="752">
        <v>4</v>
      </c>
      <c r="U38" s="746" t="s">
        <v>21</v>
      </c>
      <c r="V38" s="752">
        <v>7</v>
      </c>
      <c r="W38" s="753" t="str">
        <f>+B11</f>
        <v>Nguyen, Wolfgang</v>
      </c>
      <c r="X38" s="490"/>
      <c r="Y38" s="490"/>
      <c r="Z38" s="490"/>
      <c r="AA38" s="490"/>
      <c r="AB38" s="490"/>
      <c r="AC38" s="490"/>
      <c r="AD38" s="746" t="s">
        <v>21</v>
      </c>
      <c r="AE38" s="741" t="str">
        <f>+B17</f>
        <v>Sendelbach, Patrick</v>
      </c>
      <c r="AF38" s="490"/>
      <c r="AG38" s="490"/>
      <c r="AH38" s="490"/>
      <c r="AI38" s="490"/>
      <c r="AJ38" s="490"/>
      <c r="AK38" s="742">
        <v>3</v>
      </c>
      <c r="AL38" s="687" t="s">
        <v>18</v>
      </c>
      <c r="AM38" s="743">
        <v>0</v>
      </c>
    </row>
    <row r="39" spans="1:39" ht="12.75" customHeight="1" thickBot="1">
      <c r="A39" s="744"/>
      <c r="B39" s="754">
        <v>5</v>
      </c>
      <c r="C39" s="708" t="s">
        <v>21</v>
      </c>
      <c r="D39" s="665">
        <v>7</v>
      </c>
      <c r="E39" s="656" t="str">
        <f>+B13</f>
        <v>Seiter, Daniel</v>
      </c>
      <c r="F39" s="755" t="s">
        <v>21</v>
      </c>
      <c r="G39" s="656" t="str">
        <f>+B17</f>
        <v>Sendelbach, Patrick</v>
      </c>
      <c r="H39" s="458"/>
      <c r="I39" s="756">
        <v>3</v>
      </c>
      <c r="J39" s="702" t="s">
        <v>18</v>
      </c>
      <c r="K39" s="704">
        <v>0</v>
      </c>
      <c r="L39" s="618"/>
      <c r="M39" s="618"/>
      <c r="N39" s="618"/>
      <c r="S39" s="757"/>
      <c r="T39" s="663">
        <v>5</v>
      </c>
      <c r="U39" s="708" t="s">
        <v>21</v>
      </c>
      <c r="V39" s="663">
        <v>6</v>
      </c>
      <c r="W39" s="758" t="str">
        <f>+B13</f>
        <v>Seiter, Daniel</v>
      </c>
      <c r="X39" s="458"/>
      <c r="Y39" s="458"/>
      <c r="Z39" s="458"/>
      <c r="AA39" s="458"/>
      <c r="AB39" s="458"/>
      <c r="AC39" s="458"/>
      <c r="AD39" s="708" t="s">
        <v>21</v>
      </c>
      <c r="AE39" s="759" t="str">
        <f>+B15</f>
        <v>Hildebrandt, Joachim</v>
      </c>
      <c r="AF39" s="458"/>
      <c r="AG39" s="458"/>
      <c r="AH39" s="458"/>
      <c r="AI39" s="458"/>
      <c r="AJ39" s="458"/>
      <c r="AK39" s="760">
        <v>3</v>
      </c>
      <c r="AL39" s="711" t="s">
        <v>18</v>
      </c>
      <c r="AM39" s="761">
        <v>0</v>
      </c>
    </row>
    <row r="40" spans="1:39" ht="12.75" customHeight="1">
      <c r="A40" s="618"/>
      <c r="B40" s="705"/>
      <c r="C40" s="706"/>
      <c r="D40" s="705"/>
      <c r="E40" s="707"/>
      <c r="F40" s="706"/>
      <c r="G40" s="707"/>
      <c r="H40" s="676"/>
      <c r="I40" s="677"/>
      <c r="J40" s="678"/>
      <c r="K40" s="677"/>
      <c r="L40" s="618"/>
      <c r="AM40" s="762"/>
    </row>
    <row r="41" spans="1:37" ht="12.75" customHeight="1" thickBot="1">
      <c r="A41" s="448"/>
      <c r="B41" s="653"/>
      <c r="C41" s="763" t="s">
        <v>185</v>
      </c>
      <c r="D41" s="653"/>
      <c r="E41" s="701"/>
      <c r="F41" s="657"/>
      <c r="G41" s="701"/>
      <c r="H41" s="709"/>
      <c r="I41" s="710"/>
      <c r="J41" s="711"/>
      <c r="K41" s="710"/>
      <c r="L41" s="61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679"/>
    </row>
    <row r="42" spans="1:36" ht="12.75" customHeight="1">
      <c r="A42" s="713"/>
      <c r="B42" s="764">
        <v>1</v>
      </c>
      <c r="C42" s="765" t="s">
        <v>21</v>
      </c>
      <c r="D42" s="766">
        <v>2</v>
      </c>
      <c r="E42" s="767" t="str">
        <f>+B5</f>
        <v>Krauskopf, Marco</v>
      </c>
      <c r="F42" s="768" t="s">
        <v>21</v>
      </c>
      <c r="G42" s="767" t="str">
        <f>+B7</f>
        <v>Burkart, Alexander</v>
      </c>
      <c r="H42" s="769"/>
      <c r="I42" s="770">
        <v>0</v>
      </c>
      <c r="J42" s="687" t="s">
        <v>18</v>
      </c>
      <c r="K42" s="743">
        <v>3</v>
      </c>
      <c r="L42" s="771"/>
      <c r="S42" s="772"/>
      <c r="T42" s="448"/>
      <c r="U42" s="448"/>
      <c r="V42" s="448"/>
      <c r="W42" s="448"/>
      <c r="X42" s="448"/>
      <c r="Y42" s="772"/>
      <c r="Z42" s="773"/>
      <c r="AA42" s="448"/>
      <c r="AB42" s="774"/>
      <c r="AC42" s="775"/>
      <c r="AD42" s="448"/>
      <c r="AE42" s="448"/>
      <c r="AF42" s="774"/>
      <c r="AG42" s="774"/>
      <c r="AH42" s="772"/>
      <c r="AI42" s="772"/>
      <c r="AJ42" s="722"/>
    </row>
    <row r="43" spans="1:36" ht="12.75" customHeight="1">
      <c r="A43" s="713"/>
      <c r="B43" s="608">
        <v>3</v>
      </c>
      <c r="C43" s="632" t="s">
        <v>21</v>
      </c>
      <c r="D43" s="610">
        <v>7</v>
      </c>
      <c r="E43" s="611" t="str">
        <f>+B9</f>
        <v>Mathis, Hendrik</v>
      </c>
      <c r="F43" s="635" t="s">
        <v>21</v>
      </c>
      <c r="G43" s="611" t="str">
        <f>+B17</f>
        <v>Sendelbach, Patrick</v>
      </c>
      <c r="H43" s="613"/>
      <c r="I43" s="614">
        <v>0</v>
      </c>
      <c r="J43" s="615" t="s">
        <v>18</v>
      </c>
      <c r="K43" s="616">
        <v>3</v>
      </c>
      <c r="L43" s="771"/>
      <c r="S43" s="772"/>
      <c r="T43" s="448"/>
      <c r="U43" s="448"/>
      <c r="V43" s="448"/>
      <c r="W43" s="448"/>
      <c r="X43" s="448"/>
      <c r="Y43" s="772"/>
      <c r="Z43" s="773"/>
      <c r="AA43" s="448"/>
      <c r="AB43" s="774"/>
      <c r="AC43" s="775"/>
      <c r="AD43" s="448"/>
      <c r="AE43" s="448"/>
      <c r="AF43" s="774"/>
      <c r="AG43" s="774"/>
      <c r="AH43" s="772"/>
      <c r="AI43" s="772"/>
      <c r="AJ43" s="722"/>
    </row>
    <row r="44" spans="1:36" ht="12.75" customHeight="1">
      <c r="A44" s="776"/>
      <c r="B44" s="608">
        <v>4</v>
      </c>
      <c r="C44" s="632" t="s">
        <v>21</v>
      </c>
      <c r="D44" s="610">
        <v>6</v>
      </c>
      <c r="E44" s="634" t="str">
        <f>+B11</f>
        <v>Nguyen, Wolfgang</v>
      </c>
      <c r="F44" s="635" t="s">
        <v>21</v>
      </c>
      <c r="G44" s="634" t="str">
        <f>+B15</f>
        <v>Hildebrandt, Joachim</v>
      </c>
      <c r="H44" s="613"/>
      <c r="I44" s="614">
        <v>0</v>
      </c>
      <c r="J44" s="615" t="s">
        <v>18</v>
      </c>
      <c r="K44" s="616">
        <v>3</v>
      </c>
      <c r="L44" s="762"/>
      <c r="S44" s="772"/>
      <c r="T44" s="448"/>
      <c r="U44" s="448"/>
      <c r="V44" s="448"/>
      <c r="W44" s="448"/>
      <c r="X44" s="448"/>
      <c r="Y44" s="772"/>
      <c r="Z44" s="773"/>
      <c r="AA44" s="448"/>
      <c r="AB44" s="774"/>
      <c r="AC44" s="775"/>
      <c r="AD44" s="448"/>
      <c r="AE44" s="448"/>
      <c r="AF44" s="774"/>
      <c r="AG44" s="774"/>
      <c r="AH44" s="772"/>
      <c r="AI44" s="772"/>
      <c r="AJ44" s="722"/>
    </row>
    <row r="45" spans="1:36" ht="12.75" customHeight="1" thickBot="1">
      <c r="A45" s="776"/>
      <c r="B45" s="754">
        <v>5</v>
      </c>
      <c r="C45" s="708" t="s">
        <v>21</v>
      </c>
      <c r="D45" s="663">
        <v>8</v>
      </c>
      <c r="E45" s="758" t="str">
        <f>+B13</f>
        <v>Seiter, Daniel</v>
      </c>
      <c r="F45" s="708" t="s">
        <v>21</v>
      </c>
      <c r="G45" s="759">
        <f>+B19</f>
        <v>0</v>
      </c>
      <c r="H45" s="777"/>
      <c r="I45" s="760"/>
      <c r="J45" s="711" t="s">
        <v>18</v>
      </c>
      <c r="K45" s="761"/>
      <c r="L45" s="762"/>
      <c r="S45" s="774"/>
      <c r="T45" s="448"/>
      <c r="U45" s="448"/>
      <c r="V45" s="448"/>
      <c r="W45" s="448"/>
      <c r="X45" s="448"/>
      <c r="Y45" s="774"/>
      <c r="Z45" s="773"/>
      <c r="AA45" s="448"/>
      <c r="AB45" s="774"/>
      <c r="AC45" s="774"/>
      <c r="AD45" s="448"/>
      <c r="AE45" s="448"/>
      <c r="AF45" s="774"/>
      <c r="AG45" s="774"/>
      <c r="AH45" s="774"/>
      <c r="AI45" s="774"/>
      <c r="AJ45" s="722"/>
    </row>
    <row r="46" spans="9:13" ht="6.75" customHeight="1">
      <c r="I46"/>
      <c r="M46" s="778"/>
    </row>
    <row r="47" spans="2:29" ht="16.5" thickBot="1">
      <c r="B47" s="779" t="s">
        <v>87</v>
      </c>
      <c r="C47" s="458"/>
      <c r="D47" s="458"/>
      <c r="E47" s="458"/>
      <c r="F47" s="458"/>
      <c r="G47" s="458"/>
      <c r="I47"/>
      <c r="Z47" s="458"/>
      <c r="AA47" s="458"/>
      <c r="AB47" s="458"/>
      <c r="AC47" s="458"/>
    </row>
    <row r="48" spans="2:31" ht="16.5" thickBot="1">
      <c r="B48" s="780" t="s">
        <v>2</v>
      </c>
      <c r="C48" s="781"/>
      <c r="D48" s="781"/>
      <c r="E48" s="781"/>
      <c r="F48" s="782"/>
      <c r="G48" s="783" t="s">
        <v>98</v>
      </c>
      <c r="H48" s="784"/>
      <c r="I48" s="784"/>
      <c r="J48" s="784"/>
      <c r="K48" s="784"/>
      <c r="L48" s="781"/>
      <c r="M48" s="781"/>
      <c r="N48" s="781"/>
      <c r="O48" s="781"/>
      <c r="P48" s="785"/>
      <c r="Q48" s="781"/>
      <c r="R48" s="781"/>
      <c r="S48" s="782"/>
      <c r="T48" s="1059" t="s">
        <v>15</v>
      </c>
      <c r="U48" s="1060"/>
      <c r="V48" s="1061"/>
      <c r="W48" s="1062" t="s">
        <v>16</v>
      </c>
      <c r="X48" s="1060"/>
      <c r="Y48" s="1060"/>
      <c r="Z48" s="781"/>
      <c r="AA48" s="781"/>
      <c r="AB48" s="782"/>
      <c r="AC48" s="1069" t="s">
        <v>17</v>
      </c>
      <c r="AD48" s="1070"/>
      <c r="AE48" s="1071"/>
    </row>
    <row r="49" spans="2:31" ht="15.75">
      <c r="B49" s="786" t="str">
        <f>$B$7</f>
        <v>Burkart, Alexander</v>
      </c>
      <c r="C49" s="448"/>
      <c r="D49" s="448"/>
      <c r="E49" s="448"/>
      <c r="F49" s="603"/>
      <c r="G49" s="232" t="str">
        <f>$B$8</f>
        <v>TGV E. Beilstein</v>
      </c>
      <c r="H49" s="787"/>
      <c r="I49" s="787"/>
      <c r="J49" s="787"/>
      <c r="K49" s="787"/>
      <c r="L49" s="448"/>
      <c r="N49" s="448"/>
      <c r="O49" s="448"/>
      <c r="P49" s="788">
        <f aca="true" t="shared" si="0" ref="P49:P56">SUM(W49-Z49)</f>
        <v>14</v>
      </c>
      <c r="Q49" s="789"/>
      <c r="R49" s="789"/>
      <c r="S49" s="790"/>
      <c r="T49" s="791">
        <f>$AF$7</f>
        <v>5</v>
      </c>
      <c r="U49" s="792" t="s">
        <v>18</v>
      </c>
      <c r="V49" s="792">
        <f>$AH$7</f>
        <v>1</v>
      </c>
      <c r="W49" s="793">
        <f>$AI$7</f>
        <v>17</v>
      </c>
      <c r="X49" s="794"/>
      <c r="Y49" s="792" t="s">
        <v>18</v>
      </c>
      <c r="Z49" s="795">
        <f>$AK$7</f>
        <v>3</v>
      </c>
      <c r="AA49" s="794"/>
      <c r="AB49" s="603"/>
      <c r="AC49" s="1072">
        <v>1</v>
      </c>
      <c r="AD49" s="1073"/>
      <c r="AE49" s="796"/>
    </row>
    <row r="50" spans="2:31" ht="15.75">
      <c r="B50" s="797" t="str">
        <f>$B$5</f>
        <v>Krauskopf, Marco</v>
      </c>
      <c r="C50" s="448"/>
      <c r="D50" s="448"/>
      <c r="E50" s="448"/>
      <c r="F50" s="603"/>
      <c r="G50" s="232" t="str">
        <f>$B$6</f>
        <v>Spvgg Oedheim</v>
      </c>
      <c r="H50" s="787"/>
      <c r="I50" s="787"/>
      <c r="J50" s="787"/>
      <c r="K50" s="787"/>
      <c r="L50" s="448"/>
      <c r="M50" s="448"/>
      <c r="N50" s="448"/>
      <c r="O50" s="448"/>
      <c r="P50" s="788">
        <f t="shared" si="0"/>
        <v>10</v>
      </c>
      <c r="Q50" s="789"/>
      <c r="R50" s="789"/>
      <c r="S50" s="790"/>
      <c r="T50" s="791">
        <f>$AF$5</f>
        <v>5</v>
      </c>
      <c r="U50" s="792" t="s">
        <v>18</v>
      </c>
      <c r="V50" s="792">
        <f>$AH$5</f>
        <v>1</v>
      </c>
      <c r="W50" s="793">
        <f>$AI$5</f>
        <v>15</v>
      </c>
      <c r="X50" s="794"/>
      <c r="Y50" s="792" t="s">
        <v>18</v>
      </c>
      <c r="Z50" s="795">
        <f>$AK$5</f>
        <v>5</v>
      </c>
      <c r="AA50" s="794"/>
      <c r="AB50" s="603"/>
      <c r="AC50" s="1074">
        <v>2</v>
      </c>
      <c r="AD50" s="1075"/>
      <c r="AE50" s="603"/>
    </row>
    <row r="51" spans="2:31" ht="15.75">
      <c r="B51" s="797" t="str">
        <f>$B$13</f>
        <v>Seiter, Daniel</v>
      </c>
      <c r="C51" s="448"/>
      <c r="D51" s="448"/>
      <c r="E51" s="448"/>
      <c r="F51" s="603"/>
      <c r="G51" s="232" t="str">
        <f>$B$14</f>
        <v>TSV Brettach</v>
      </c>
      <c r="H51" s="787"/>
      <c r="I51" s="787"/>
      <c r="J51" s="787"/>
      <c r="K51" s="787"/>
      <c r="L51" s="448"/>
      <c r="M51" s="448"/>
      <c r="N51" s="448"/>
      <c r="O51" s="448"/>
      <c r="P51" s="788">
        <f t="shared" si="0"/>
        <v>8</v>
      </c>
      <c r="Q51" s="789"/>
      <c r="R51" s="789"/>
      <c r="S51" s="790"/>
      <c r="T51" s="791">
        <f>$AF$13</f>
        <v>5</v>
      </c>
      <c r="U51" s="792" t="s">
        <v>18</v>
      </c>
      <c r="V51" s="792">
        <f>$AH$13</f>
        <v>1</v>
      </c>
      <c r="W51" s="793">
        <f>$AI$13</f>
        <v>15</v>
      </c>
      <c r="X51" s="794"/>
      <c r="Y51" s="792" t="s">
        <v>18</v>
      </c>
      <c r="Z51" s="795">
        <f>$AK$13</f>
        <v>7</v>
      </c>
      <c r="AA51" s="794"/>
      <c r="AB51" s="603"/>
      <c r="AC51" s="1074">
        <v>3</v>
      </c>
      <c r="AD51" s="1075"/>
      <c r="AE51" s="603"/>
    </row>
    <row r="52" spans="2:31" ht="15.75">
      <c r="B52" s="797" t="str">
        <f>$B$11</f>
        <v>Nguyen, Wolfgang</v>
      </c>
      <c r="C52" s="448"/>
      <c r="D52" s="448"/>
      <c r="E52" s="448"/>
      <c r="F52" s="603"/>
      <c r="G52" s="232" t="str">
        <f>$B$12</f>
        <v>TSV Willsbach</v>
      </c>
      <c r="H52" s="787"/>
      <c r="I52" s="787"/>
      <c r="J52" s="787"/>
      <c r="K52" s="787"/>
      <c r="L52" s="448"/>
      <c r="M52" s="448"/>
      <c r="N52" s="448"/>
      <c r="O52" s="448"/>
      <c r="P52" s="788">
        <f t="shared" si="0"/>
        <v>-6</v>
      </c>
      <c r="Q52" s="789"/>
      <c r="R52" s="789"/>
      <c r="S52" s="790"/>
      <c r="T52" s="791">
        <f>$AF$11</f>
        <v>2</v>
      </c>
      <c r="U52" s="792" t="s">
        <v>18</v>
      </c>
      <c r="V52" s="792">
        <f>$AH$11</f>
        <v>4</v>
      </c>
      <c r="W52" s="793">
        <f>$AI$11</f>
        <v>7</v>
      </c>
      <c r="X52" s="794"/>
      <c r="Y52" s="792" t="s">
        <v>18</v>
      </c>
      <c r="Z52" s="795">
        <f>$AK$11</f>
        <v>13</v>
      </c>
      <c r="AA52" s="794"/>
      <c r="AB52" s="603"/>
      <c r="AC52" s="1074">
        <v>5</v>
      </c>
      <c r="AD52" s="1075"/>
      <c r="AE52" s="603"/>
    </row>
    <row r="53" spans="2:31" ht="15.75">
      <c r="B53" s="797" t="str">
        <f>$B$15</f>
        <v>Hildebrandt, Joachim</v>
      </c>
      <c r="C53" s="448"/>
      <c r="D53" s="448"/>
      <c r="E53" s="448"/>
      <c r="F53" s="603"/>
      <c r="G53" s="232" t="str">
        <f>$B$16</f>
        <v>TSG Heilbronn</v>
      </c>
      <c r="H53" s="787"/>
      <c r="I53" s="787"/>
      <c r="J53" s="787"/>
      <c r="K53" s="787"/>
      <c r="L53" s="448"/>
      <c r="M53" s="448"/>
      <c r="N53" s="448"/>
      <c r="O53" s="448"/>
      <c r="P53" s="788">
        <f t="shared" si="0"/>
        <v>-6</v>
      </c>
      <c r="Q53" s="789"/>
      <c r="R53" s="789"/>
      <c r="S53" s="790"/>
      <c r="T53" s="791">
        <f>$AF$15</f>
        <v>2</v>
      </c>
      <c r="U53" s="792" t="s">
        <v>18</v>
      </c>
      <c r="V53" s="792">
        <f>$AH$15</f>
        <v>4</v>
      </c>
      <c r="W53" s="793">
        <f>$AI$15</f>
        <v>7</v>
      </c>
      <c r="X53" s="794"/>
      <c r="Y53" s="792" t="s">
        <v>18</v>
      </c>
      <c r="Z53" s="795">
        <f>$AK$15</f>
        <v>13</v>
      </c>
      <c r="AA53" s="794"/>
      <c r="AB53" s="603"/>
      <c r="AC53" s="1074">
        <v>4</v>
      </c>
      <c r="AD53" s="1075"/>
      <c r="AE53" s="603"/>
    </row>
    <row r="54" spans="2:31" ht="15.75">
      <c r="B54" s="797" t="str">
        <f>$B$17</f>
        <v>Sendelbach, Patrick</v>
      </c>
      <c r="C54" s="448"/>
      <c r="D54" s="448"/>
      <c r="E54" s="448"/>
      <c r="F54" s="603"/>
      <c r="G54" s="1027" t="str">
        <f>$B$18</f>
        <v>SV Neckarsulm</v>
      </c>
      <c r="H54" s="787"/>
      <c r="I54" s="787"/>
      <c r="J54" s="787"/>
      <c r="K54" s="787"/>
      <c r="L54" s="448"/>
      <c r="M54" s="448"/>
      <c r="N54" s="448"/>
      <c r="O54" s="448"/>
      <c r="P54" s="788">
        <f t="shared" si="0"/>
        <v>-9</v>
      </c>
      <c r="Q54" s="789"/>
      <c r="R54" s="789"/>
      <c r="S54" s="790"/>
      <c r="T54" s="791">
        <f>$AF$17</f>
        <v>1</v>
      </c>
      <c r="U54" s="792" t="s">
        <v>18</v>
      </c>
      <c r="V54" s="792">
        <f>$AH$17</f>
        <v>5</v>
      </c>
      <c r="W54" s="793">
        <f>$AI$17</f>
        <v>6</v>
      </c>
      <c r="X54" s="789"/>
      <c r="Y54" s="792" t="s">
        <v>18</v>
      </c>
      <c r="Z54" s="795">
        <f>$AK$17</f>
        <v>15</v>
      </c>
      <c r="AA54" s="789"/>
      <c r="AB54" s="603"/>
      <c r="AC54" s="1074">
        <v>6</v>
      </c>
      <c r="AD54" s="1075"/>
      <c r="AE54" s="603"/>
    </row>
    <row r="55" spans="2:31" ht="15.75">
      <c r="B55" s="797" t="str">
        <f>$B$9</f>
        <v>Mathis, Hendrik</v>
      </c>
      <c r="C55" s="448"/>
      <c r="D55" s="448"/>
      <c r="E55" s="448"/>
      <c r="F55" s="603"/>
      <c r="G55" s="232" t="str">
        <f>$B$10</f>
        <v>SV Frauenzimmern</v>
      </c>
      <c r="H55" s="787"/>
      <c r="I55" s="787"/>
      <c r="J55" s="787"/>
      <c r="K55" s="787"/>
      <c r="L55" s="448"/>
      <c r="M55" s="448"/>
      <c r="N55" s="448"/>
      <c r="O55" s="448"/>
      <c r="P55" s="788">
        <f t="shared" si="0"/>
        <v>-11</v>
      </c>
      <c r="Q55" s="789"/>
      <c r="R55" s="789"/>
      <c r="S55" s="790"/>
      <c r="T55" s="791">
        <f>$AF$9</f>
        <v>1</v>
      </c>
      <c r="U55" s="792" t="s">
        <v>18</v>
      </c>
      <c r="V55" s="792">
        <f>$AH$9</f>
        <v>5</v>
      </c>
      <c r="W55" s="793">
        <f>$AI$9</f>
        <v>5</v>
      </c>
      <c r="X55" s="794"/>
      <c r="Y55" s="792" t="s">
        <v>18</v>
      </c>
      <c r="Z55" s="795">
        <f>$AK$9</f>
        <v>16</v>
      </c>
      <c r="AA55" s="794"/>
      <c r="AB55" s="603"/>
      <c r="AC55" s="1074">
        <v>7</v>
      </c>
      <c r="AD55" s="1075"/>
      <c r="AE55" s="603"/>
    </row>
    <row r="56" spans="2:31" ht="16.5" thickBot="1">
      <c r="B56" s="798">
        <f>$B$19</f>
        <v>0</v>
      </c>
      <c r="C56" s="458"/>
      <c r="D56" s="458"/>
      <c r="E56" s="458"/>
      <c r="F56" s="799"/>
      <c r="G56" s="800">
        <f>$B$20</f>
        <v>0</v>
      </c>
      <c r="H56" s="458"/>
      <c r="I56" s="458"/>
      <c r="J56" s="458"/>
      <c r="K56" s="458"/>
      <c r="L56" s="458"/>
      <c r="M56" s="458"/>
      <c r="N56" s="458"/>
      <c r="O56" s="458"/>
      <c r="P56" s="802">
        <f t="shared" si="0"/>
        <v>0</v>
      </c>
      <c r="Q56" s="803"/>
      <c r="R56" s="803"/>
      <c r="S56" s="804"/>
      <c r="T56" s="805">
        <f>$AF$19</f>
        <v>0</v>
      </c>
      <c r="U56" s="806" t="s">
        <v>18</v>
      </c>
      <c r="V56" s="806">
        <f>$AH$19</f>
        <v>0</v>
      </c>
      <c r="W56" s="807">
        <f>$AI$19</f>
        <v>0</v>
      </c>
      <c r="X56" s="803"/>
      <c r="Y56" s="806" t="s">
        <v>18</v>
      </c>
      <c r="Z56" s="808">
        <f>$AK$19</f>
        <v>0</v>
      </c>
      <c r="AA56" s="803"/>
      <c r="AB56" s="799"/>
      <c r="AC56" s="1080">
        <v>8</v>
      </c>
      <c r="AD56" s="1081"/>
      <c r="AE56" s="799"/>
    </row>
    <row r="57" spans="9:28" ht="13.5" thickBot="1">
      <c r="I57"/>
      <c r="T57" s="780">
        <f>SUM(T49:T56)</f>
        <v>21</v>
      </c>
      <c r="U57" s="809" t="s">
        <v>18</v>
      </c>
      <c r="V57" s="783">
        <f>SUM(V49:V56)</f>
        <v>21</v>
      </c>
      <c r="W57" s="810">
        <f>SUM(W49:W56)</f>
        <v>72</v>
      </c>
      <c r="X57" s="811"/>
      <c r="Y57" s="809" t="s">
        <v>18</v>
      </c>
      <c r="Z57" s="812">
        <f>SUM(Z49:Z56)</f>
        <v>72</v>
      </c>
      <c r="AA57" s="811"/>
      <c r="AB57" s="782"/>
    </row>
  </sheetData>
  <sheetProtection password="C65E"/>
  <mergeCells count="22">
    <mergeCell ref="T48:V48"/>
    <mergeCell ref="W48:Y48"/>
    <mergeCell ref="AF4:AH4"/>
    <mergeCell ref="AI4:AK4"/>
    <mergeCell ref="AL4:AM4"/>
    <mergeCell ref="AC48:AE48"/>
    <mergeCell ref="AC49:AD49"/>
    <mergeCell ref="AC54:AD54"/>
    <mergeCell ref="AL5:AM5"/>
    <mergeCell ref="AL7:AM7"/>
    <mergeCell ref="AL9:AM9"/>
    <mergeCell ref="AL11:AM11"/>
    <mergeCell ref="AL13:AM13"/>
    <mergeCell ref="AL15:AM15"/>
    <mergeCell ref="AL17:AM17"/>
    <mergeCell ref="AL19:AM19"/>
    <mergeCell ref="AC55:AD55"/>
    <mergeCell ref="AC56:AD56"/>
    <mergeCell ref="AC50:AD50"/>
    <mergeCell ref="AC51:AD51"/>
    <mergeCell ref="AC52:AD52"/>
    <mergeCell ref="AC53:AD53"/>
  </mergeCells>
  <printOptions/>
  <pageMargins left="0.1968503937007874" right="0.1968503937007874" top="0.3937007874015748" bottom="0.3937007874015748" header="0.5118110236220472" footer="0.5118110236220472"/>
  <pageSetup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57"/>
  <sheetViews>
    <sheetView workbookViewId="0" topLeftCell="A10">
      <selection activeCell="AC55" sqref="AC55:AD55"/>
    </sheetView>
  </sheetViews>
  <sheetFormatPr defaultColWidth="11.421875" defaultRowHeight="12.75"/>
  <cols>
    <col min="1" max="1" width="3.7109375" style="0" customWidth="1"/>
    <col min="2" max="4" width="1.8515625" style="0" customWidth="1"/>
    <col min="5" max="5" width="10.421875" style="0" customWidth="1"/>
    <col min="6" max="6" width="1.7109375" style="0" customWidth="1"/>
    <col min="7" max="7" width="10.7109375" style="0" customWidth="1"/>
    <col min="8" max="8" width="2.00390625" style="0" customWidth="1"/>
    <col min="9" max="9" width="1.8515625" style="448" customWidth="1"/>
    <col min="10" max="10" width="2.00390625" style="0" customWidth="1"/>
    <col min="11" max="13" width="1.8515625" style="0" customWidth="1"/>
    <col min="14" max="14" width="2.00390625" style="0" customWidth="1"/>
    <col min="15" max="15" width="1.8515625" style="0" customWidth="1"/>
    <col min="16" max="17" width="2.00390625" style="0" customWidth="1"/>
    <col min="18" max="18" width="1.8515625" style="0" customWidth="1"/>
    <col min="19" max="20" width="2.00390625" style="0" customWidth="1"/>
    <col min="21" max="21" width="1.8515625" style="0" customWidth="1"/>
    <col min="22" max="23" width="2.00390625" style="0" customWidth="1"/>
    <col min="24" max="24" width="1.8515625" style="0" customWidth="1"/>
    <col min="25" max="26" width="2.00390625" style="0" customWidth="1"/>
    <col min="27" max="27" width="1.8515625" style="0" customWidth="1"/>
    <col min="28" max="29" width="2.00390625" style="0" customWidth="1"/>
    <col min="30" max="31" width="1.8515625" style="0" customWidth="1"/>
    <col min="32" max="32" width="3.28125" style="0" customWidth="1"/>
    <col min="33" max="33" width="1.8515625" style="0" customWidth="1"/>
    <col min="34" max="34" width="3.00390625" style="0" customWidth="1"/>
    <col min="35" max="35" width="3.28125" style="0" customWidth="1"/>
    <col min="36" max="36" width="1.8515625" style="0" customWidth="1"/>
    <col min="37" max="37" width="3.28125" style="0" customWidth="1"/>
    <col min="38" max="39" width="2.57421875" style="0" customWidth="1"/>
    <col min="40" max="40" width="0.2890625" style="0" hidden="1" customWidth="1"/>
    <col min="41" max="41" width="10.7109375" style="0" customWidth="1"/>
  </cols>
  <sheetData>
    <row r="1" spans="1:40" ht="13.5" customHeight="1">
      <c r="A1" s="444"/>
      <c r="B1" s="445"/>
      <c r="C1" s="446"/>
      <c r="D1" s="445"/>
      <c r="E1" s="447"/>
      <c r="F1" s="446"/>
      <c r="G1" s="444"/>
      <c r="H1" s="448"/>
      <c r="I1" s="449"/>
      <c r="J1" s="450"/>
      <c r="K1" s="449"/>
      <c r="M1" s="448"/>
      <c r="N1" s="448"/>
      <c r="O1" s="451"/>
      <c r="P1" s="452"/>
      <c r="Q1" s="451"/>
      <c r="R1" s="448"/>
      <c r="S1" s="448"/>
      <c r="T1" s="448"/>
      <c r="U1" s="448"/>
      <c r="V1" s="448"/>
      <c r="W1" s="448"/>
      <c r="X1" s="452"/>
      <c r="Y1" s="448"/>
      <c r="Z1" s="452"/>
      <c r="AA1" s="448"/>
      <c r="AB1" s="448"/>
      <c r="AC1" s="448"/>
      <c r="AD1" s="448"/>
      <c r="AE1" s="448"/>
      <c r="AF1" s="448"/>
      <c r="AG1" s="448"/>
      <c r="AH1" s="448"/>
      <c r="AI1" s="448"/>
      <c r="AJ1" s="453"/>
      <c r="AK1" s="448"/>
      <c r="AL1" s="453"/>
      <c r="AM1" s="453"/>
      <c r="AN1" s="448"/>
    </row>
    <row r="2" spans="1:40" ht="13.5" customHeight="1">
      <c r="A2" s="454" t="s">
        <v>0</v>
      </c>
      <c r="B2" s="454"/>
      <c r="C2" s="454"/>
      <c r="D2" s="454"/>
      <c r="E2" s="454"/>
      <c r="F2" s="454"/>
      <c r="G2" s="261" t="s">
        <v>100</v>
      </c>
      <c r="H2" s="448"/>
      <c r="I2" s="449"/>
      <c r="J2" s="450"/>
      <c r="K2" s="449"/>
      <c r="M2" s="448"/>
      <c r="N2" s="448"/>
      <c r="O2" s="451"/>
      <c r="P2" s="452"/>
      <c r="Q2" s="451"/>
      <c r="R2" s="448"/>
      <c r="S2" s="448"/>
      <c r="T2" s="448"/>
      <c r="U2" s="448"/>
      <c r="V2" s="448"/>
      <c r="W2" s="448"/>
      <c r="X2" s="452"/>
      <c r="Y2" s="455"/>
      <c r="Z2" s="456" t="s">
        <v>188</v>
      </c>
      <c r="AA2" s="448"/>
      <c r="AB2" s="448"/>
      <c r="AC2" s="448"/>
      <c r="AD2" s="448"/>
      <c r="AE2" s="448"/>
      <c r="AF2" s="448"/>
      <c r="AG2" s="448"/>
      <c r="AH2" s="448"/>
      <c r="AI2" s="448"/>
      <c r="AJ2" s="453"/>
      <c r="AK2" s="448"/>
      <c r="AL2" s="453"/>
      <c r="AM2" s="453"/>
      <c r="AN2" s="448"/>
    </row>
    <row r="3" spans="1:40" ht="13.5" customHeight="1" thickBot="1">
      <c r="A3" s="448"/>
      <c r="B3" s="451"/>
      <c r="C3" s="457"/>
      <c r="D3" s="451"/>
      <c r="E3" s="458"/>
      <c r="F3" s="459"/>
      <c r="G3" s="458"/>
      <c r="H3" s="448"/>
      <c r="I3" s="460"/>
      <c r="J3" s="453"/>
      <c r="K3" s="460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</row>
    <row r="4" spans="1:39" ht="13.5" customHeight="1">
      <c r="A4" s="461" t="s">
        <v>1</v>
      </c>
      <c r="B4" s="462" t="s">
        <v>2</v>
      </c>
      <c r="C4" s="463"/>
      <c r="D4" s="463"/>
      <c r="E4" s="464"/>
      <c r="F4" s="464"/>
      <c r="G4" s="464"/>
      <c r="H4" s="465"/>
      <c r="I4" s="466">
        <v>1</v>
      </c>
      <c r="J4" s="467"/>
      <c r="K4" s="468"/>
      <c r="L4" s="466">
        <v>2</v>
      </c>
      <c r="M4" s="469"/>
      <c r="N4" s="466"/>
      <c r="O4" s="466">
        <v>3</v>
      </c>
      <c r="P4" s="469"/>
      <c r="Q4" s="470"/>
      <c r="R4" s="466">
        <v>4</v>
      </c>
      <c r="S4" s="466"/>
      <c r="T4" s="470"/>
      <c r="U4" s="466">
        <v>5</v>
      </c>
      <c r="V4" s="469"/>
      <c r="W4" s="466"/>
      <c r="X4" s="466">
        <v>6</v>
      </c>
      <c r="Y4" s="469"/>
      <c r="Z4" s="466"/>
      <c r="AA4" s="466">
        <v>7</v>
      </c>
      <c r="AB4" s="466"/>
      <c r="AC4" s="470"/>
      <c r="AD4" s="466">
        <v>8</v>
      </c>
      <c r="AE4" s="468"/>
      <c r="AF4" s="1063" t="s">
        <v>15</v>
      </c>
      <c r="AG4" s="1064"/>
      <c r="AH4" s="1065"/>
      <c r="AI4" s="1066" t="s">
        <v>16</v>
      </c>
      <c r="AJ4" s="1064"/>
      <c r="AK4" s="1065"/>
      <c r="AL4" s="1067" t="s">
        <v>17</v>
      </c>
      <c r="AM4" s="1068"/>
    </row>
    <row r="5" spans="1:39" ht="13.5" customHeight="1">
      <c r="A5" s="471">
        <v>1</v>
      </c>
      <c r="B5" s="472" t="s">
        <v>209</v>
      </c>
      <c r="C5" s="473"/>
      <c r="D5" s="474"/>
      <c r="F5" s="475"/>
      <c r="G5" s="476"/>
      <c r="H5" s="477"/>
      <c r="I5" s="478"/>
      <c r="J5" s="479"/>
      <c r="K5" s="480">
        <f>+I42</f>
        <v>3</v>
      </c>
      <c r="L5" s="481" t="s">
        <v>18</v>
      </c>
      <c r="M5" s="482">
        <f>+K42</f>
        <v>1</v>
      </c>
      <c r="N5" s="480">
        <f>+AK36</f>
        <v>3</v>
      </c>
      <c r="O5" s="481" t="s">
        <v>18</v>
      </c>
      <c r="P5" s="482">
        <f>+AM36</f>
        <v>1</v>
      </c>
      <c r="Q5" s="480">
        <f>+I38</f>
        <v>3</v>
      </c>
      <c r="R5" s="481" t="s">
        <v>18</v>
      </c>
      <c r="S5" s="483">
        <f>+K38</f>
        <v>0</v>
      </c>
      <c r="T5" s="480">
        <f>+AK32</f>
        <v>3</v>
      </c>
      <c r="U5" s="481" t="s">
        <v>18</v>
      </c>
      <c r="V5" s="482">
        <f>+AM32</f>
        <v>0</v>
      </c>
      <c r="W5" s="483">
        <f>+I33</f>
        <v>3</v>
      </c>
      <c r="X5" s="484" t="s">
        <v>18</v>
      </c>
      <c r="Y5" s="482">
        <f>+K33</f>
        <v>0</v>
      </c>
      <c r="Z5" s="483">
        <f>+AK27</f>
        <v>0</v>
      </c>
      <c r="AA5" s="484" t="s">
        <v>18</v>
      </c>
      <c r="AB5" s="483">
        <f>+AM27</f>
        <v>0</v>
      </c>
      <c r="AC5" s="480">
        <f>+I24</f>
        <v>3</v>
      </c>
      <c r="AD5" s="481" t="s">
        <v>18</v>
      </c>
      <c r="AE5" s="483">
        <f>+K24</f>
        <v>0</v>
      </c>
      <c r="AF5" s="485">
        <f>SUM(K6,N6,Q6,T6,W6,Z6,AC6)</f>
        <v>6</v>
      </c>
      <c r="AG5" s="486" t="s">
        <v>18</v>
      </c>
      <c r="AH5" s="487">
        <f>SUM(AE6,AB6,Y6,V6,S6,P6,M6)</f>
        <v>0</v>
      </c>
      <c r="AI5" s="486">
        <f>SUM(H5,K5,N5,Q5,T5,W5,Z5,AC5)</f>
        <v>18</v>
      </c>
      <c r="AJ5" s="486" t="s">
        <v>18</v>
      </c>
      <c r="AK5" s="486">
        <f>SUM(J5,M5,P5,S5,V5,Y5,AB5,AE5,)</f>
        <v>2</v>
      </c>
      <c r="AL5" s="1076"/>
      <c r="AM5" s="1077"/>
    </row>
    <row r="6" spans="1:39" ht="13.5" customHeight="1">
      <c r="A6" s="488"/>
      <c r="B6" s="489" t="s">
        <v>112</v>
      </c>
      <c r="C6" s="490"/>
      <c r="D6" s="491"/>
      <c r="E6" s="490"/>
      <c r="F6" s="492"/>
      <c r="G6" s="493"/>
      <c r="H6" s="494"/>
      <c r="I6" s="494"/>
      <c r="J6" s="495"/>
      <c r="K6" s="496">
        <f>IF(K5=3,1,0)</f>
        <v>1</v>
      </c>
      <c r="L6" s="497"/>
      <c r="M6" s="498">
        <f>IF(M5=3,1,0)</f>
        <v>0</v>
      </c>
      <c r="N6" s="496">
        <f>IF(N5=3,1,0)</f>
        <v>1</v>
      </c>
      <c r="O6" s="497"/>
      <c r="P6" s="498">
        <f>IF(P5=3,1,0)</f>
        <v>0</v>
      </c>
      <c r="Q6" s="496">
        <f>IF(Q5=3,1,0)</f>
        <v>1</v>
      </c>
      <c r="R6" s="497"/>
      <c r="S6" s="498">
        <f>IF(S5=3,1,0)</f>
        <v>0</v>
      </c>
      <c r="T6" s="496">
        <f>IF(T5=3,1,0)</f>
        <v>1</v>
      </c>
      <c r="U6" s="497"/>
      <c r="V6" s="498">
        <f>IF(V5=3,1,0)</f>
        <v>0</v>
      </c>
      <c r="W6" s="496">
        <f>IF(W5=3,1,0)</f>
        <v>1</v>
      </c>
      <c r="X6" s="499"/>
      <c r="Y6" s="498">
        <f>IF(Y5=3,1,0)</f>
        <v>0</v>
      </c>
      <c r="Z6" s="496">
        <f>IF(Z5=3,1,0)</f>
        <v>0</v>
      </c>
      <c r="AA6" s="499"/>
      <c r="AB6" s="498">
        <f>IF(AB5=3,1,0)</f>
        <v>0</v>
      </c>
      <c r="AC6" s="496">
        <f>IF(AC5=3,1,0)</f>
        <v>1</v>
      </c>
      <c r="AD6" s="497"/>
      <c r="AE6" s="496">
        <f>IF(AE5=3,1,0)</f>
        <v>0</v>
      </c>
      <c r="AF6" s="500"/>
      <c r="AG6" s="501"/>
      <c r="AH6" s="502"/>
      <c r="AI6" s="501"/>
      <c r="AJ6" s="501"/>
      <c r="AK6" s="501"/>
      <c r="AL6" s="503"/>
      <c r="AM6" s="504"/>
    </row>
    <row r="7" spans="1:39" ht="13.5" customHeight="1">
      <c r="A7" s="471">
        <v>2</v>
      </c>
      <c r="B7" s="472" t="s">
        <v>211</v>
      </c>
      <c r="C7" s="473"/>
      <c r="D7" s="474"/>
      <c r="F7" s="505"/>
      <c r="G7" s="506"/>
      <c r="H7" s="507">
        <f>+K42</f>
        <v>1</v>
      </c>
      <c r="I7" s="481" t="s">
        <v>18</v>
      </c>
      <c r="J7" s="508">
        <f>+I42</f>
        <v>3</v>
      </c>
      <c r="K7" s="509"/>
      <c r="L7" s="510"/>
      <c r="M7" s="511"/>
      <c r="N7" s="480">
        <f>+I37</f>
        <v>3</v>
      </c>
      <c r="O7" s="481" t="s">
        <v>18</v>
      </c>
      <c r="P7" s="482">
        <f>+K37</f>
        <v>0</v>
      </c>
      <c r="Q7" s="480">
        <f>+AK31</f>
        <v>3</v>
      </c>
      <c r="R7" s="481" t="s">
        <v>18</v>
      </c>
      <c r="S7" s="483">
        <f>+AM31</f>
        <v>0</v>
      </c>
      <c r="T7" s="480">
        <f>+I32</f>
        <v>3</v>
      </c>
      <c r="U7" s="481" t="s">
        <v>18</v>
      </c>
      <c r="V7" s="482">
        <f>+K32</f>
        <v>0</v>
      </c>
      <c r="W7" s="483">
        <f>+AK26</f>
        <v>3</v>
      </c>
      <c r="X7" s="484" t="s">
        <v>18</v>
      </c>
      <c r="Y7" s="482">
        <f>+AM26</f>
        <v>0</v>
      </c>
      <c r="Z7" s="483">
        <f>+I25</f>
        <v>0</v>
      </c>
      <c r="AA7" s="484" t="s">
        <v>18</v>
      </c>
      <c r="AB7" s="483">
        <f>+K25</f>
        <v>0</v>
      </c>
      <c r="AC7" s="480">
        <f>+AK37</f>
        <v>3</v>
      </c>
      <c r="AD7" s="481" t="s">
        <v>18</v>
      </c>
      <c r="AE7" s="483">
        <f>+AM37</f>
        <v>0</v>
      </c>
      <c r="AF7" s="485">
        <f>SUM(AC8,Z8,W8,T8,Q8,N8,H8)</f>
        <v>5</v>
      </c>
      <c r="AG7" s="486" t="s">
        <v>18</v>
      </c>
      <c r="AH7" s="487">
        <f>SUM(AE8,AB8,Y8,V8,S8,P8,J8)</f>
        <v>1</v>
      </c>
      <c r="AI7" s="486">
        <f>SUM(H7,K7,N7,Q7,T7,W7,Z7,AC7)</f>
        <v>16</v>
      </c>
      <c r="AJ7" s="486" t="s">
        <v>18</v>
      </c>
      <c r="AK7" s="486">
        <f>SUM(J7,M7,P7,S7,V7,Y7,AB7,AE7,)</f>
        <v>3</v>
      </c>
      <c r="AL7" s="1076"/>
      <c r="AM7" s="1077"/>
    </row>
    <row r="8" spans="1:39" ht="13.5" customHeight="1">
      <c r="A8" s="488"/>
      <c r="B8" s="489" t="s">
        <v>212</v>
      </c>
      <c r="C8" s="490"/>
      <c r="D8" s="491"/>
      <c r="E8" s="490"/>
      <c r="F8" s="492"/>
      <c r="G8" s="493"/>
      <c r="H8" s="496">
        <f>IF(H7=3,1,0)</f>
        <v>0</v>
      </c>
      <c r="I8" s="497"/>
      <c r="J8" s="496">
        <f>IF(J7=3,1,0)</f>
        <v>1</v>
      </c>
      <c r="K8" s="512"/>
      <c r="L8" s="513"/>
      <c r="M8" s="514"/>
      <c r="N8" s="496">
        <f>IF(N7=3,1,0)</f>
        <v>1</v>
      </c>
      <c r="O8" s="497"/>
      <c r="P8" s="498">
        <f>IF(P7=3,1,0)</f>
        <v>0</v>
      </c>
      <c r="Q8" s="496">
        <f>IF(Q7=3,1,0)</f>
        <v>1</v>
      </c>
      <c r="R8" s="497"/>
      <c r="S8" s="498">
        <f>IF(S7=3,1,0)</f>
        <v>0</v>
      </c>
      <c r="T8" s="496">
        <f>IF(T7=3,1,0)</f>
        <v>1</v>
      </c>
      <c r="U8" s="497"/>
      <c r="V8" s="498">
        <f>IF(V7=3,1,0)</f>
        <v>0</v>
      </c>
      <c r="W8" s="496">
        <f>IF(W7=3,1,0)</f>
        <v>1</v>
      </c>
      <c r="X8" s="499"/>
      <c r="Y8" s="498">
        <f>IF(Y7=3,1,0)</f>
        <v>0</v>
      </c>
      <c r="Z8" s="496">
        <f>IF(Z7=3,1,0)</f>
        <v>0</v>
      </c>
      <c r="AA8" s="499"/>
      <c r="AB8" s="498">
        <f>IF(AB7=3,1,0)</f>
        <v>0</v>
      </c>
      <c r="AC8" s="496">
        <f>IF(AC7=3,1,0)</f>
        <v>1</v>
      </c>
      <c r="AD8" s="497"/>
      <c r="AE8" s="496">
        <f>IF(AE7=3,1,0)</f>
        <v>0</v>
      </c>
      <c r="AF8" s="500"/>
      <c r="AG8" s="501"/>
      <c r="AH8" s="502"/>
      <c r="AI8" s="501"/>
      <c r="AJ8" s="501"/>
      <c r="AK8" s="501"/>
      <c r="AL8" s="503"/>
      <c r="AM8" s="504"/>
    </row>
    <row r="9" spans="1:39" ht="13.5" customHeight="1">
      <c r="A9" s="471">
        <v>3</v>
      </c>
      <c r="B9" s="472" t="s">
        <v>215</v>
      </c>
      <c r="C9" s="473"/>
      <c r="D9" s="474"/>
      <c r="F9" s="505"/>
      <c r="G9" s="506"/>
      <c r="H9" s="507">
        <f>+AM36</f>
        <v>1</v>
      </c>
      <c r="I9" s="481" t="s">
        <v>18</v>
      </c>
      <c r="J9" s="508">
        <f>+AK36</f>
        <v>3</v>
      </c>
      <c r="K9" s="507">
        <f>+K37</f>
        <v>0</v>
      </c>
      <c r="L9" s="481" t="s">
        <v>18</v>
      </c>
      <c r="M9" s="508">
        <f>+I37</f>
        <v>3</v>
      </c>
      <c r="N9" s="509"/>
      <c r="O9" s="478"/>
      <c r="P9" s="515"/>
      <c r="Q9" s="480">
        <f>+I31</f>
        <v>3</v>
      </c>
      <c r="R9" s="481" t="s">
        <v>18</v>
      </c>
      <c r="S9" s="483">
        <f>+K31</f>
        <v>2</v>
      </c>
      <c r="T9" s="480">
        <f>+AK25</f>
        <v>1</v>
      </c>
      <c r="U9" s="481" t="s">
        <v>18</v>
      </c>
      <c r="V9" s="482">
        <f>+AM25</f>
        <v>3</v>
      </c>
      <c r="W9" s="483">
        <f>+I26</f>
        <v>1</v>
      </c>
      <c r="X9" s="484" t="s">
        <v>18</v>
      </c>
      <c r="Y9" s="482">
        <f>+K26</f>
        <v>3</v>
      </c>
      <c r="Z9" s="483">
        <f>+I43</f>
        <v>0</v>
      </c>
      <c r="AA9" s="484" t="s">
        <v>18</v>
      </c>
      <c r="AB9" s="483">
        <f>+K43</f>
        <v>0</v>
      </c>
      <c r="AC9" s="480">
        <f>+AK30</f>
        <v>1</v>
      </c>
      <c r="AD9" s="481" t="s">
        <v>18</v>
      </c>
      <c r="AE9" s="483">
        <f>+AM30</f>
        <v>3</v>
      </c>
      <c r="AF9" s="485">
        <f>SUM(AC10,Z10,W10,T10,Q10,K10,H10)</f>
        <v>1</v>
      </c>
      <c r="AG9" s="486" t="s">
        <v>18</v>
      </c>
      <c r="AH9" s="487">
        <f>SUM(AE10,AB10,Y10,V10,S10,M10,J10)</f>
        <v>5</v>
      </c>
      <c r="AI9" s="486">
        <f>SUM(H9,K9,N9,Q9,T9,W9,Z9,AC9)</f>
        <v>7</v>
      </c>
      <c r="AJ9" s="486" t="s">
        <v>18</v>
      </c>
      <c r="AK9" s="486">
        <f>SUM(J9,M9,P9,S9,V9,Y9,AB9,AE9,)</f>
        <v>17</v>
      </c>
      <c r="AL9" s="1076"/>
      <c r="AM9" s="1077"/>
    </row>
    <row r="10" spans="1:39" ht="13.5" customHeight="1">
      <c r="A10" s="488"/>
      <c r="B10" s="489" t="s">
        <v>216</v>
      </c>
      <c r="C10" s="490"/>
      <c r="D10" s="491"/>
      <c r="E10" s="490"/>
      <c r="F10" s="492"/>
      <c r="G10" s="493"/>
      <c r="H10" s="496">
        <f>IF(H9=3,1,0)</f>
        <v>0</v>
      </c>
      <c r="I10" s="497"/>
      <c r="J10" s="498">
        <f>IF(J9=3,1,0)</f>
        <v>1</v>
      </c>
      <c r="K10" s="496">
        <f>IF(K9=3,1,0)</f>
        <v>0</v>
      </c>
      <c r="L10" s="497"/>
      <c r="M10" s="496">
        <f>IF(M9=3,1,0)</f>
        <v>1</v>
      </c>
      <c r="N10" s="512"/>
      <c r="O10" s="494"/>
      <c r="P10" s="516"/>
      <c r="Q10" s="496">
        <f>IF(Q9=3,1,0)</f>
        <v>1</v>
      </c>
      <c r="R10" s="497"/>
      <c r="S10" s="498">
        <f>IF(S9=3,1,0)</f>
        <v>0</v>
      </c>
      <c r="T10" s="496">
        <f>IF(T9=3,1,0)</f>
        <v>0</v>
      </c>
      <c r="U10" s="497"/>
      <c r="V10" s="498">
        <f>IF(V9=3,1,0)</f>
        <v>1</v>
      </c>
      <c r="W10" s="496">
        <f>IF(W9=3,1,0)</f>
        <v>0</v>
      </c>
      <c r="X10" s="499"/>
      <c r="Y10" s="498">
        <f>IF(Y9=3,1,0)</f>
        <v>1</v>
      </c>
      <c r="Z10" s="496">
        <f>IF(Z9=3,1,0)</f>
        <v>0</v>
      </c>
      <c r="AA10" s="499"/>
      <c r="AB10" s="498">
        <f>IF(AB9=3,1,0)</f>
        <v>0</v>
      </c>
      <c r="AC10" s="496">
        <f>IF(AC9=3,1,0)</f>
        <v>0</v>
      </c>
      <c r="AD10" s="497"/>
      <c r="AE10" s="496">
        <f>IF(AE9=3,1,0)</f>
        <v>1</v>
      </c>
      <c r="AF10" s="500"/>
      <c r="AG10" s="501"/>
      <c r="AH10" s="502"/>
      <c r="AI10" s="501"/>
      <c r="AJ10" s="501"/>
      <c r="AK10" s="501"/>
      <c r="AL10" s="503"/>
      <c r="AM10" s="504"/>
    </row>
    <row r="11" spans="1:39" ht="13.5" customHeight="1">
      <c r="A11" s="471">
        <v>4</v>
      </c>
      <c r="B11" s="472" t="s">
        <v>218</v>
      </c>
      <c r="C11" s="473"/>
      <c r="D11" s="474"/>
      <c r="F11" s="505"/>
      <c r="G11" s="506"/>
      <c r="H11" s="507">
        <f>+K38</f>
        <v>0</v>
      </c>
      <c r="I11" s="481" t="s">
        <v>18</v>
      </c>
      <c r="J11" s="508">
        <f>+I38</f>
        <v>3</v>
      </c>
      <c r="K11" s="507">
        <f>+AM31</f>
        <v>0</v>
      </c>
      <c r="L11" s="481" t="s">
        <v>18</v>
      </c>
      <c r="M11" s="508">
        <f>+AK31</f>
        <v>3</v>
      </c>
      <c r="N11" s="507">
        <f>+K31</f>
        <v>2</v>
      </c>
      <c r="O11" s="481" t="s">
        <v>18</v>
      </c>
      <c r="P11" s="482">
        <f>+I31</f>
        <v>3</v>
      </c>
      <c r="Q11" s="517"/>
      <c r="R11" s="478"/>
      <c r="S11" s="479"/>
      <c r="T11" s="480">
        <f>+I27</f>
        <v>3</v>
      </c>
      <c r="U11" s="518" t="s">
        <v>18</v>
      </c>
      <c r="V11" s="482">
        <f>+K27</f>
        <v>0</v>
      </c>
      <c r="W11" s="483">
        <f>+I44</f>
        <v>0</v>
      </c>
      <c r="X11" s="484" t="s">
        <v>18</v>
      </c>
      <c r="Y11" s="482">
        <f>+K44</f>
        <v>3</v>
      </c>
      <c r="Z11" s="483">
        <f>+AK38</f>
        <v>0</v>
      </c>
      <c r="AA11" s="484" t="s">
        <v>18</v>
      </c>
      <c r="AB11" s="483">
        <f>+AM38</f>
        <v>0</v>
      </c>
      <c r="AC11" s="480">
        <f>+AK24</f>
        <v>3</v>
      </c>
      <c r="AD11" s="481" t="s">
        <v>18</v>
      </c>
      <c r="AE11" s="483">
        <f>+AM24</f>
        <v>0</v>
      </c>
      <c r="AF11" s="485">
        <f>SUM(AC12,Z12,W12,T12,N12,K12,H12)</f>
        <v>2</v>
      </c>
      <c r="AG11" s="486" t="s">
        <v>18</v>
      </c>
      <c r="AH11" s="487">
        <f>SUM(AE12,AB12,Y12,V12,P12,M12,J12)</f>
        <v>4</v>
      </c>
      <c r="AI11" s="486">
        <f>SUM(H11,K11,N11,Q11,T11,W11,Z11,AC11)</f>
        <v>8</v>
      </c>
      <c r="AJ11" s="486" t="s">
        <v>18</v>
      </c>
      <c r="AK11" s="486">
        <f>SUM(J11,M11,P11,S11,V11,Y11,AB11,AE11,)</f>
        <v>12</v>
      </c>
      <c r="AL11" s="1076"/>
      <c r="AM11" s="1077"/>
    </row>
    <row r="12" spans="1:39" ht="13.5" customHeight="1">
      <c r="A12" s="488"/>
      <c r="B12" s="489" t="s">
        <v>122</v>
      </c>
      <c r="C12" s="490"/>
      <c r="D12" s="491"/>
      <c r="E12" s="490"/>
      <c r="F12" s="492"/>
      <c r="G12" s="493"/>
      <c r="H12" s="496">
        <f>IF(H11=3,1,0)</f>
        <v>0</v>
      </c>
      <c r="I12" s="497"/>
      <c r="J12" s="498">
        <f>IF(J11=3,1,0)</f>
        <v>1</v>
      </c>
      <c r="K12" s="496">
        <f>IF(K11=3,1,0)</f>
        <v>0</v>
      </c>
      <c r="L12" s="497"/>
      <c r="M12" s="498">
        <f>IF(M11=3,1,0)</f>
        <v>1</v>
      </c>
      <c r="N12" s="496">
        <f>IF(N11=3,1,0)</f>
        <v>0</v>
      </c>
      <c r="O12" s="497"/>
      <c r="P12" s="496">
        <f>IF(P11=3,1,0)</f>
        <v>1</v>
      </c>
      <c r="Q12" s="519"/>
      <c r="R12" s="494"/>
      <c r="S12" s="494"/>
      <c r="T12" s="520">
        <f>IF(T11=3,1,0)</f>
        <v>1</v>
      </c>
      <c r="U12" s="521"/>
      <c r="V12" s="498">
        <f>IF(V11=3,1,0)</f>
        <v>0</v>
      </c>
      <c r="W12" s="496">
        <f>IF(W11=3,1,0)</f>
        <v>0</v>
      </c>
      <c r="X12" s="499"/>
      <c r="Y12" s="498">
        <f>IF(Y11=3,1,0)</f>
        <v>1</v>
      </c>
      <c r="Z12" s="496">
        <f>IF(Z11=3,1,0)</f>
        <v>0</v>
      </c>
      <c r="AA12" s="499"/>
      <c r="AB12" s="498">
        <f>IF(AB11=3,1,0)</f>
        <v>0</v>
      </c>
      <c r="AC12" s="496">
        <f>IF(AC11=3,1,0)</f>
        <v>1</v>
      </c>
      <c r="AD12" s="497"/>
      <c r="AE12" s="496">
        <f>IF(AE11=3,1,0)</f>
        <v>0</v>
      </c>
      <c r="AF12" s="500"/>
      <c r="AG12" s="501"/>
      <c r="AH12" s="502"/>
      <c r="AI12" s="501"/>
      <c r="AJ12" s="501"/>
      <c r="AK12" s="501"/>
      <c r="AL12" s="503"/>
      <c r="AM12" s="504"/>
    </row>
    <row r="13" spans="1:39" ht="13.5" customHeight="1">
      <c r="A13" s="522">
        <v>5</v>
      </c>
      <c r="B13" s="523" t="s">
        <v>221</v>
      </c>
      <c r="C13" s="448"/>
      <c r="D13" s="448"/>
      <c r="F13" s="524"/>
      <c r="G13" s="525"/>
      <c r="H13" s="526">
        <f>+AM32</f>
        <v>0</v>
      </c>
      <c r="I13" s="527" t="s">
        <v>18</v>
      </c>
      <c r="J13" s="528">
        <f>+AK32</f>
        <v>3</v>
      </c>
      <c r="K13" s="526">
        <f>+K32</f>
        <v>0</v>
      </c>
      <c r="L13" s="527" t="s">
        <v>18</v>
      </c>
      <c r="M13" s="528">
        <f>+I32</f>
        <v>3</v>
      </c>
      <c r="N13" s="526">
        <f>+AM25</f>
        <v>3</v>
      </c>
      <c r="O13" s="527" t="s">
        <v>18</v>
      </c>
      <c r="P13" s="528">
        <f>+AK25</f>
        <v>1</v>
      </c>
      <c r="Q13" s="526">
        <f>+K27</f>
        <v>0</v>
      </c>
      <c r="R13" s="529" t="s">
        <v>18</v>
      </c>
      <c r="S13" s="526">
        <f>+I27</f>
        <v>3</v>
      </c>
      <c r="T13" s="530"/>
      <c r="U13" s="531"/>
      <c r="V13" s="532"/>
      <c r="W13" s="533">
        <f>+AK39</f>
        <v>0</v>
      </c>
      <c r="X13" s="529" t="s">
        <v>18</v>
      </c>
      <c r="Y13" s="534">
        <f>+AM39</f>
        <v>3</v>
      </c>
      <c r="Z13" s="533">
        <f>+I39</f>
        <v>0</v>
      </c>
      <c r="AA13" s="529" t="s">
        <v>18</v>
      </c>
      <c r="AB13" s="533">
        <f>+K39</f>
        <v>0</v>
      </c>
      <c r="AC13" s="535">
        <f>+I45</f>
        <v>3</v>
      </c>
      <c r="AD13" s="527" t="s">
        <v>18</v>
      </c>
      <c r="AE13" s="536">
        <f>+K45</f>
        <v>0</v>
      </c>
      <c r="AF13" s="537">
        <f>SUM(AC14,Z14,W14,Q14,N14,K14,H14)</f>
        <v>2</v>
      </c>
      <c r="AG13" s="538" t="s">
        <v>18</v>
      </c>
      <c r="AH13" s="539">
        <f>SUM(AE14,AB14,Y14,S14,P14,M14,J14)</f>
        <v>4</v>
      </c>
      <c r="AI13" s="538">
        <f>SUM(H13,K13,N13,Q13,T13,W13,Z13,AC13)</f>
        <v>6</v>
      </c>
      <c r="AJ13" s="538" t="s">
        <v>18</v>
      </c>
      <c r="AK13" s="539">
        <f>SUM(J13,M13,P13,S13,V13,Y13,AB13,AE13,)</f>
        <v>13</v>
      </c>
      <c r="AL13" s="1078"/>
      <c r="AM13" s="1079"/>
    </row>
    <row r="14" spans="1:39" ht="13.5" customHeight="1">
      <c r="A14" s="540"/>
      <c r="B14" s="489" t="s">
        <v>139</v>
      </c>
      <c r="C14" s="490"/>
      <c r="D14" s="490"/>
      <c r="E14" s="490"/>
      <c r="F14" s="541"/>
      <c r="G14" s="525"/>
      <c r="H14" s="496">
        <f>IF(H13=3,1,0)</f>
        <v>0</v>
      </c>
      <c r="I14" s="497"/>
      <c r="J14" s="498">
        <f>IF(J13=3,1,0)</f>
        <v>1</v>
      </c>
      <c r="K14" s="496">
        <f>IF(K13=3,1,0)</f>
        <v>0</v>
      </c>
      <c r="L14" s="497"/>
      <c r="M14" s="498">
        <f>IF(M13=3,1,0)</f>
        <v>1</v>
      </c>
      <c r="N14" s="496">
        <f>IF(N13=3,1,0)</f>
        <v>1</v>
      </c>
      <c r="O14" s="497"/>
      <c r="P14" s="498">
        <f>IF(P13=3,1,0)</f>
        <v>0</v>
      </c>
      <c r="Q14" s="496">
        <f>IF(Q13=3,1,0)</f>
        <v>0</v>
      </c>
      <c r="R14" s="499"/>
      <c r="S14" s="498">
        <f>IF(S13=3,1,0)</f>
        <v>1</v>
      </c>
      <c r="T14" s="531"/>
      <c r="U14" s="542"/>
      <c r="V14" s="543"/>
      <c r="W14" s="496">
        <f>IF(W13=3,1,0)</f>
        <v>0</v>
      </c>
      <c r="X14" s="544"/>
      <c r="Y14" s="498">
        <f>IF(Y13=3,1,0)</f>
        <v>1</v>
      </c>
      <c r="Z14" s="496">
        <f>IF(Z13=3,1,0)</f>
        <v>0</v>
      </c>
      <c r="AA14" s="544"/>
      <c r="AB14" s="498">
        <f>IF(AB13=3,1,0)</f>
        <v>0</v>
      </c>
      <c r="AC14" s="496">
        <f>IF(AC13=3,1,0)</f>
        <v>1</v>
      </c>
      <c r="AD14" s="497"/>
      <c r="AE14" s="496">
        <f>IF(AE13=3,1,0)</f>
        <v>0</v>
      </c>
      <c r="AF14" s="500"/>
      <c r="AG14" s="501"/>
      <c r="AH14" s="502"/>
      <c r="AI14" s="501"/>
      <c r="AJ14" s="501"/>
      <c r="AK14" s="502"/>
      <c r="AL14" s="545"/>
      <c r="AM14" s="546"/>
    </row>
    <row r="15" spans="1:39" ht="13.5" customHeight="1">
      <c r="A15" s="522">
        <v>6</v>
      </c>
      <c r="B15" s="523" t="s">
        <v>222</v>
      </c>
      <c r="C15" s="473"/>
      <c r="D15" s="473"/>
      <c r="F15" s="455"/>
      <c r="G15" s="547"/>
      <c r="H15" s="548">
        <f>+K33</f>
        <v>0</v>
      </c>
      <c r="I15" s="481" t="s">
        <v>18</v>
      </c>
      <c r="J15" s="549">
        <f>+I33</f>
        <v>3</v>
      </c>
      <c r="K15" s="548">
        <f>+AM26</f>
        <v>0</v>
      </c>
      <c r="L15" s="481" t="s">
        <v>18</v>
      </c>
      <c r="M15" s="549">
        <f>+AK26</f>
        <v>3</v>
      </c>
      <c r="N15" s="548">
        <f>+K26</f>
        <v>3</v>
      </c>
      <c r="O15" s="481" t="s">
        <v>18</v>
      </c>
      <c r="P15" s="549">
        <f>+I26</f>
        <v>1</v>
      </c>
      <c r="Q15" s="548">
        <f>+K44</f>
        <v>3</v>
      </c>
      <c r="R15" s="529" t="s">
        <v>18</v>
      </c>
      <c r="S15" s="548">
        <f>+I44</f>
        <v>0</v>
      </c>
      <c r="T15" s="550">
        <f>+AM39</f>
        <v>3</v>
      </c>
      <c r="U15" s="529" t="s">
        <v>18</v>
      </c>
      <c r="V15" s="551">
        <f>+AK39</f>
        <v>0</v>
      </c>
      <c r="W15" s="552"/>
      <c r="X15" s="552"/>
      <c r="Y15" s="553"/>
      <c r="Z15" s="554">
        <f>+AK33</f>
        <v>0</v>
      </c>
      <c r="AA15" s="555" t="s">
        <v>18</v>
      </c>
      <c r="AB15" s="554">
        <f>+AM33</f>
        <v>0</v>
      </c>
      <c r="AC15" s="480">
        <f>+I36</f>
        <v>3</v>
      </c>
      <c r="AD15" s="481" t="s">
        <v>18</v>
      </c>
      <c r="AE15" s="483">
        <f>+K36</f>
        <v>0</v>
      </c>
      <c r="AF15" s="485">
        <f>SUM(AC16,Z16,T16,Q16,N16,K16,H16)</f>
        <v>4</v>
      </c>
      <c r="AG15" s="486" t="s">
        <v>18</v>
      </c>
      <c r="AH15" s="487">
        <f>SUM(AE16,AB16,V16,S16,P16,M16,J16)</f>
        <v>2</v>
      </c>
      <c r="AI15" s="486">
        <f>SUM(H15,K15,N15,Q15,T15,W15,Z15,AC15)</f>
        <v>12</v>
      </c>
      <c r="AJ15" s="486" t="s">
        <v>18</v>
      </c>
      <c r="AK15" s="487">
        <f>SUM(J15,M15,P15,S15,V15,Y15,AB15,AE15,)</f>
        <v>7</v>
      </c>
      <c r="AL15" s="1078"/>
      <c r="AM15" s="1079"/>
    </row>
    <row r="16" spans="1:39" ht="13.5" customHeight="1">
      <c r="A16" s="540"/>
      <c r="B16" s="489" t="s">
        <v>115</v>
      </c>
      <c r="C16" s="490"/>
      <c r="D16" s="490"/>
      <c r="E16" s="490"/>
      <c r="F16" s="556"/>
      <c r="G16" s="557"/>
      <c r="H16" s="496">
        <f>IF(H15=3,1,0)</f>
        <v>0</v>
      </c>
      <c r="I16" s="497"/>
      <c r="J16" s="498">
        <f>IF(J15=3,1,0)</f>
        <v>1</v>
      </c>
      <c r="K16" s="496">
        <f>IF(K15=3,1,0)</f>
        <v>0</v>
      </c>
      <c r="L16" s="497"/>
      <c r="M16" s="498">
        <f>IF(M15=3,1,0)</f>
        <v>1</v>
      </c>
      <c r="N16" s="496">
        <f>IF(N15=3,1,0)</f>
        <v>1</v>
      </c>
      <c r="O16" s="497"/>
      <c r="P16" s="498">
        <f>IF(P15=3,1,0)</f>
        <v>0</v>
      </c>
      <c r="Q16" s="496">
        <f>IF(Q15=3,1,0)</f>
        <v>1</v>
      </c>
      <c r="R16" s="499"/>
      <c r="S16" s="498">
        <f>IF(S15=3,1,0)</f>
        <v>0</v>
      </c>
      <c r="T16" s="496">
        <f>IF(T15=3,1,0)</f>
        <v>1</v>
      </c>
      <c r="U16" s="499"/>
      <c r="V16" s="496">
        <f>IF(V15=3,1,0)</f>
        <v>0</v>
      </c>
      <c r="W16" s="558"/>
      <c r="X16" s="542"/>
      <c r="Y16" s="543"/>
      <c r="Z16" s="496">
        <f>IF(Z15=3,1,0)</f>
        <v>0</v>
      </c>
      <c r="AA16" s="559"/>
      <c r="AB16" s="498">
        <f>IF(AB15=3,1,0)</f>
        <v>0</v>
      </c>
      <c r="AC16" s="496">
        <f>IF(AC15=3,1,0)</f>
        <v>1</v>
      </c>
      <c r="AD16" s="497"/>
      <c r="AE16" s="496">
        <f>IF(AE15=3,1,0)</f>
        <v>0</v>
      </c>
      <c r="AF16" s="500"/>
      <c r="AG16" s="501"/>
      <c r="AH16" s="502"/>
      <c r="AI16" s="501"/>
      <c r="AJ16" s="501"/>
      <c r="AK16" s="502"/>
      <c r="AL16" s="545"/>
      <c r="AM16" s="504"/>
    </row>
    <row r="17" spans="1:39" ht="13.5" customHeight="1">
      <c r="A17" s="522">
        <v>7</v>
      </c>
      <c r="B17" s="523"/>
      <c r="C17" s="448"/>
      <c r="D17" s="448"/>
      <c r="F17" s="455"/>
      <c r="G17" s="525"/>
      <c r="H17" s="526">
        <f>+AM27</f>
        <v>0</v>
      </c>
      <c r="I17" s="527" t="s">
        <v>18</v>
      </c>
      <c r="J17" s="528">
        <f>+AK27</f>
        <v>0</v>
      </c>
      <c r="K17" s="526">
        <f>+K25</f>
        <v>0</v>
      </c>
      <c r="L17" s="527" t="s">
        <v>18</v>
      </c>
      <c r="M17" s="528">
        <f>+I25</f>
        <v>0</v>
      </c>
      <c r="N17" s="526">
        <f>+K43</f>
        <v>0</v>
      </c>
      <c r="O17" s="527" t="s">
        <v>18</v>
      </c>
      <c r="P17" s="528">
        <f>+I43</f>
        <v>0</v>
      </c>
      <c r="Q17" s="526">
        <f>+AM38</f>
        <v>0</v>
      </c>
      <c r="R17" s="529" t="s">
        <v>18</v>
      </c>
      <c r="S17" s="526">
        <f>+AK38</f>
        <v>0</v>
      </c>
      <c r="T17" s="560">
        <f>+K39</f>
        <v>0</v>
      </c>
      <c r="U17" s="529" t="s">
        <v>18</v>
      </c>
      <c r="V17" s="534">
        <f>+I39</f>
        <v>0</v>
      </c>
      <c r="W17" s="533">
        <f>+AM33</f>
        <v>0</v>
      </c>
      <c r="X17" s="529" t="s">
        <v>18</v>
      </c>
      <c r="Y17" s="534">
        <f>+AK33</f>
        <v>0</v>
      </c>
      <c r="Z17" s="531"/>
      <c r="AA17" s="531"/>
      <c r="AB17" s="531"/>
      <c r="AC17" s="535">
        <f>+I30</f>
        <v>0</v>
      </c>
      <c r="AD17" s="527" t="s">
        <v>18</v>
      </c>
      <c r="AE17" s="536">
        <f>+K30</f>
        <v>0</v>
      </c>
      <c r="AF17" s="537">
        <f>SUM(AC18,W18,T18,Q18,N18,K18,H18)</f>
        <v>0</v>
      </c>
      <c r="AG17" s="538" t="s">
        <v>18</v>
      </c>
      <c r="AH17" s="539">
        <f>SUM(AE18,Y18,V18,S18,P18,M18,J18)</f>
        <v>0</v>
      </c>
      <c r="AI17" s="538">
        <f>SUM(H17,K17,N17,Q17,T17,W17,Z17,AC17)</f>
        <v>0</v>
      </c>
      <c r="AJ17" s="538" t="s">
        <v>18</v>
      </c>
      <c r="AK17" s="539">
        <f>SUM(J17,M17,P17,S17,V17,Y17,AB17,AE17,)</f>
        <v>0</v>
      </c>
      <c r="AL17" s="1078"/>
      <c r="AM17" s="1079"/>
    </row>
    <row r="18" spans="1:39" ht="13.5" customHeight="1">
      <c r="A18" s="540"/>
      <c r="B18" s="489"/>
      <c r="C18" s="490"/>
      <c r="D18" s="490"/>
      <c r="E18" s="490"/>
      <c r="F18" s="556"/>
      <c r="G18" s="557"/>
      <c r="H18" s="496">
        <f>IF(H17=3,1,0)</f>
        <v>0</v>
      </c>
      <c r="I18" s="497"/>
      <c r="J18" s="498">
        <f>IF(J17=3,1,0)</f>
        <v>0</v>
      </c>
      <c r="K18" s="496">
        <f>IF(K17=3,1,0)</f>
        <v>0</v>
      </c>
      <c r="L18" s="497"/>
      <c r="M18" s="498">
        <f>IF(M17=3,1,0)</f>
        <v>0</v>
      </c>
      <c r="N18" s="496">
        <f>IF(N17=3,1,0)</f>
        <v>0</v>
      </c>
      <c r="O18" s="497"/>
      <c r="P18" s="498">
        <f>IF(P17=3,1,0)</f>
        <v>0</v>
      </c>
      <c r="Q18" s="496">
        <f>IF(Q17=3,1,0)</f>
        <v>0</v>
      </c>
      <c r="R18" s="499"/>
      <c r="S18" s="498">
        <f>IF(S17=3,1,0)</f>
        <v>0</v>
      </c>
      <c r="T18" s="496">
        <f>IF(T17=3,1,0)</f>
        <v>0</v>
      </c>
      <c r="U18" s="499"/>
      <c r="V18" s="498">
        <f>IF(V17=3,1,0)</f>
        <v>0</v>
      </c>
      <c r="W18" s="496">
        <f>IF(W17=3,1,0)</f>
        <v>0</v>
      </c>
      <c r="X18" s="499"/>
      <c r="Y18" s="496">
        <f>IF(Y17=3,1,0)</f>
        <v>0</v>
      </c>
      <c r="Z18" s="558"/>
      <c r="AA18" s="542"/>
      <c r="AB18" s="542"/>
      <c r="AC18" s="520">
        <f>IF(AC17=3,1,0)</f>
        <v>0</v>
      </c>
      <c r="AD18" s="497"/>
      <c r="AE18" s="496">
        <f>IF(AE17=3,1,0)</f>
        <v>0</v>
      </c>
      <c r="AF18" s="500"/>
      <c r="AG18" s="501"/>
      <c r="AH18" s="502"/>
      <c r="AI18" s="501"/>
      <c r="AJ18" s="501"/>
      <c r="AK18" s="501"/>
      <c r="AL18" s="561"/>
      <c r="AM18" s="504"/>
    </row>
    <row r="19" spans="1:39" ht="13.5" customHeight="1">
      <c r="A19" s="562">
        <v>8</v>
      </c>
      <c r="B19" s="472" t="s">
        <v>270</v>
      </c>
      <c r="C19" s="448"/>
      <c r="D19" s="563"/>
      <c r="F19" s="475"/>
      <c r="G19" s="476"/>
      <c r="H19" s="564">
        <f>+K24</f>
        <v>0</v>
      </c>
      <c r="I19" s="527" t="s">
        <v>18</v>
      </c>
      <c r="J19" s="565">
        <f>+I24</f>
        <v>3</v>
      </c>
      <c r="K19" s="564">
        <f>+AM37</f>
        <v>0</v>
      </c>
      <c r="L19" s="527" t="s">
        <v>18</v>
      </c>
      <c r="M19" s="565">
        <f>+AK37</f>
        <v>3</v>
      </c>
      <c r="N19" s="564">
        <f>+AM30</f>
        <v>3</v>
      </c>
      <c r="O19" s="527" t="s">
        <v>18</v>
      </c>
      <c r="P19" s="566">
        <f>+AK30</f>
        <v>1</v>
      </c>
      <c r="Q19" s="535">
        <f>+AM24</f>
        <v>0</v>
      </c>
      <c r="R19" s="527" t="s">
        <v>18</v>
      </c>
      <c r="S19" s="536">
        <f>+AK24</f>
        <v>3</v>
      </c>
      <c r="T19" s="535">
        <f>+K45</f>
        <v>0</v>
      </c>
      <c r="U19" s="527" t="s">
        <v>18</v>
      </c>
      <c r="V19" s="566">
        <f>+I45</f>
        <v>3</v>
      </c>
      <c r="W19" s="536">
        <f>+K36</f>
        <v>0</v>
      </c>
      <c r="X19" s="527" t="s">
        <v>18</v>
      </c>
      <c r="Y19" s="566">
        <f>+I36</f>
        <v>3</v>
      </c>
      <c r="Z19" s="536">
        <f>+K30</f>
        <v>0</v>
      </c>
      <c r="AA19" s="527" t="s">
        <v>18</v>
      </c>
      <c r="AB19" s="566">
        <f>+I30</f>
        <v>0</v>
      </c>
      <c r="AC19" s="567"/>
      <c r="AD19" s="478"/>
      <c r="AE19" s="478"/>
      <c r="AF19" s="537">
        <f>SUM(Z20,W20,T20,Q20,N20,K20,H20)</f>
        <v>1</v>
      </c>
      <c r="AG19" s="538" t="s">
        <v>18</v>
      </c>
      <c r="AH19" s="539">
        <f>SUM(AB20,Y20,V20,S20,P20,M20,J20)</f>
        <v>5</v>
      </c>
      <c r="AI19" s="538">
        <f>SUM(H19,K19,N19,Q19,T19,W19,Z19,AC19)</f>
        <v>3</v>
      </c>
      <c r="AJ19" s="538" t="s">
        <v>18</v>
      </c>
      <c r="AK19" s="538">
        <f>SUM(J19,M19,P19,S19,V19,Y19,AB19,AE19,)</f>
        <v>16</v>
      </c>
      <c r="AL19" s="1076"/>
      <c r="AM19" s="1077"/>
    </row>
    <row r="20" spans="1:39" ht="13.5" customHeight="1" thickBot="1">
      <c r="A20" s="568"/>
      <c r="B20" s="569" t="s">
        <v>271</v>
      </c>
      <c r="C20" s="458"/>
      <c r="D20" s="570"/>
      <c r="E20" s="458"/>
      <c r="F20" s="571"/>
      <c r="G20" s="571"/>
      <c r="H20" s="572">
        <f>IF(H19=3,1,0)</f>
        <v>0</v>
      </c>
      <c r="I20" s="573"/>
      <c r="J20" s="574">
        <f>IF(J19=3,1,0)</f>
        <v>1</v>
      </c>
      <c r="K20" s="575">
        <f>IF(K19=3,1,0)</f>
        <v>0</v>
      </c>
      <c r="L20" s="573"/>
      <c r="M20" s="574">
        <f>IF(M19=3,1,0)</f>
        <v>1</v>
      </c>
      <c r="N20" s="575">
        <f>IF(N19=3,1,0)</f>
        <v>1</v>
      </c>
      <c r="O20" s="573"/>
      <c r="P20" s="574">
        <f>IF(P19=3,1,0)</f>
        <v>0</v>
      </c>
      <c r="Q20" s="575">
        <f>IF(Q19=3,1,0)</f>
        <v>0</v>
      </c>
      <c r="R20" s="573"/>
      <c r="S20" s="574">
        <f>IF(S19=3,1,0)</f>
        <v>1</v>
      </c>
      <c r="T20" s="575">
        <f>IF(T19=3,1,0)</f>
        <v>0</v>
      </c>
      <c r="U20" s="573"/>
      <c r="V20" s="574">
        <f>IF(V19=3,1,0)</f>
        <v>1</v>
      </c>
      <c r="W20" s="575">
        <f>IF(W19=3,1,0)</f>
        <v>0</v>
      </c>
      <c r="X20" s="573"/>
      <c r="Y20" s="574">
        <f>IF(Y19=3,1,0)</f>
        <v>1</v>
      </c>
      <c r="Z20" s="575">
        <f>IF(Z19=3,1,0)</f>
        <v>0</v>
      </c>
      <c r="AA20" s="573"/>
      <c r="AB20" s="575">
        <f>IF(AB19=3,1,0)</f>
        <v>0</v>
      </c>
      <c r="AC20" s="576"/>
      <c r="AD20" s="577"/>
      <c r="AE20" s="577"/>
      <c r="AF20" s="578"/>
      <c r="AG20" s="579"/>
      <c r="AH20" s="580"/>
      <c r="AI20" s="581"/>
      <c r="AJ20" s="579"/>
      <c r="AK20" s="580"/>
      <c r="AL20" s="582"/>
      <c r="AM20" s="583"/>
    </row>
    <row r="21" spans="1:39" ht="16.5" thickBot="1">
      <c r="A21" s="584"/>
      <c r="B21" s="475"/>
      <c r="C21" s="448"/>
      <c r="D21" s="563"/>
      <c r="E21" s="448"/>
      <c r="F21" s="449"/>
      <c r="G21" s="475"/>
      <c r="H21" s="536"/>
      <c r="I21" s="527"/>
      <c r="J21" s="536"/>
      <c r="K21" s="536"/>
      <c r="L21" s="527"/>
      <c r="M21" s="536"/>
      <c r="N21" s="536"/>
      <c r="O21" s="527"/>
      <c r="P21" s="536"/>
      <c r="Q21" s="536"/>
      <c r="R21" s="527"/>
      <c r="S21" s="536"/>
      <c r="T21" s="536"/>
      <c r="U21" s="527"/>
      <c r="V21" s="536"/>
      <c r="W21" s="536"/>
      <c r="X21" s="527"/>
      <c r="Y21" s="536"/>
      <c r="Z21" s="536"/>
      <c r="AA21" s="527"/>
      <c r="AB21" s="536"/>
      <c r="AC21" s="585"/>
      <c r="AD21" s="586"/>
      <c r="AE21" s="586"/>
      <c r="AF21" s="587">
        <f>SUM(AF19,AF17,AF15,AF13,AF11,AF9,AF7,AF5)</f>
        <v>21</v>
      </c>
      <c r="AG21" s="588" t="s">
        <v>18</v>
      </c>
      <c r="AH21" s="588">
        <f>SUM(AH19,AH17,AH15,AH13,AH11,AH9,AH7,AH5)</f>
        <v>21</v>
      </c>
      <c r="AI21" s="589">
        <f>SUM(AI19,AI17,AI15,AI13,AI11,AI9,AI7,AI5)</f>
        <v>70</v>
      </c>
      <c r="AJ21" s="588" t="s">
        <v>18</v>
      </c>
      <c r="AK21" s="590">
        <f>SUM(AK19,AK17,AK15,AK13,AK11,AK9,AK7,AK5)</f>
        <v>70</v>
      </c>
      <c r="AL21" s="591"/>
      <c r="AM21" s="592"/>
    </row>
    <row r="22" spans="1:39" ht="15" customHeight="1" thickBot="1">
      <c r="A22" s="448"/>
      <c r="C22" s="593" t="s">
        <v>178</v>
      </c>
      <c r="I22"/>
      <c r="L22" s="448"/>
      <c r="M22" s="448"/>
      <c r="N22" s="448"/>
      <c r="O22" s="448"/>
      <c r="P22" s="448"/>
      <c r="Q22" s="448"/>
      <c r="R22" s="448"/>
      <c r="S22" s="458"/>
      <c r="T22" s="594" t="s">
        <v>179</v>
      </c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</row>
    <row r="23" spans="1:39" ht="12.75" customHeight="1" thickBot="1">
      <c r="A23" s="595"/>
      <c r="B23" s="596"/>
      <c r="C23" s="596"/>
      <c r="D23" s="597"/>
      <c r="E23" s="598" t="s">
        <v>2</v>
      </c>
      <c r="F23" s="598"/>
      <c r="G23" s="598" t="s">
        <v>2</v>
      </c>
      <c r="H23" s="599"/>
      <c r="I23" s="600" t="s">
        <v>180</v>
      </c>
      <c r="J23" s="601"/>
      <c r="K23" s="602"/>
      <c r="L23" s="451"/>
      <c r="M23" s="448"/>
      <c r="N23" s="448"/>
      <c r="O23" s="448"/>
      <c r="P23" s="448"/>
      <c r="Q23" s="448"/>
      <c r="R23" s="603"/>
      <c r="S23" s="604"/>
      <c r="T23" s="605" t="s">
        <v>2</v>
      </c>
      <c r="U23" s="605"/>
      <c r="V23" s="605"/>
      <c r="W23" s="605"/>
      <c r="X23" s="605"/>
      <c r="Y23" s="605"/>
      <c r="Z23" s="605"/>
      <c r="AA23" s="464"/>
      <c r="AB23" s="605"/>
      <c r="AC23" s="464"/>
      <c r="AD23" s="464"/>
      <c r="AE23" s="605" t="s">
        <v>2</v>
      </c>
      <c r="AF23" s="464"/>
      <c r="AG23" s="464"/>
      <c r="AH23" s="464"/>
      <c r="AI23" s="464"/>
      <c r="AJ23" s="464"/>
      <c r="AK23" s="605" t="s">
        <v>180</v>
      </c>
      <c r="AL23" s="464"/>
      <c r="AM23" s="606"/>
    </row>
    <row r="24" spans="1:39" ht="12.75" customHeight="1">
      <c r="A24" s="607"/>
      <c r="B24" s="608">
        <v>1</v>
      </c>
      <c r="C24" s="609" t="s">
        <v>21</v>
      </c>
      <c r="D24" s="610">
        <v>8</v>
      </c>
      <c r="E24" s="611" t="str">
        <f>+B5</f>
        <v>Richardt, Artur</v>
      </c>
      <c r="F24" s="612" t="s">
        <v>21</v>
      </c>
      <c r="G24" s="611" t="str">
        <f>+B19</f>
        <v>Steinmetz, Ruben</v>
      </c>
      <c r="H24" s="613"/>
      <c r="I24" s="614">
        <v>3</v>
      </c>
      <c r="J24" s="615" t="s">
        <v>18</v>
      </c>
      <c r="K24" s="616">
        <v>0</v>
      </c>
      <c r="L24" s="617"/>
      <c r="M24" s="618"/>
      <c r="N24" s="618"/>
      <c r="S24" s="619"/>
      <c r="T24" s="620">
        <v>4</v>
      </c>
      <c r="U24" s="621" t="s">
        <v>21</v>
      </c>
      <c r="V24" s="622">
        <v>8</v>
      </c>
      <c r="W24" s="623" t="str">
        <f>+B11</f>
        <v>Jochim, Tom</v>
      </c>
      <c r="X24" s="464"/>
      <c r="Y24" s="623"/>
      <c r="Z24" s="624"/>
      <c r="AA24" s="464"/>
      <c r="AB24" s="625"/>
      <c r="AC24" s="626"/>
      <c r="AD24" s="624" t="s">
        <v>21</v>
      </c>
      <c r="AE24" s="626" t="str">
        <f>+B19</f>
        <v>Steinmetz, Ruben</v>
      </c>
      <c r="AF24" s="625"/>
      <c r="AG24" s="625"/>
      <c r="AH24" s="623"/>
      <c r="AI24" s="623"/>
      <c r="AJ24" s="627"/>
      <c r="AK24" s="628">
        <v>3</v>
      </c>
      <c r="AL24" s="627" t="s">
        <v>18</v>
      </c>
      <c r="AM24" s="629">
        <v>0</v>
      </c>
    </row>
    <row r="25" spans="1:39" ht="12.75" customHeight="1">
      <c r="A25" s="630"/>
      <c r="B25" s="631">
        <v>2</v>
      </c>
      <c r="C25" s="632" t="s">
        <v>21</v>
      </c>
      <c r="D25" s="633">
        <v>7</v>
      </c>
      <c r="E25" s="634" t="str">
        <f>+B7</f>
        <v>Volovyk, Mykhaylo</v>
      </c>
      <c r="F25" s="635" t="s">
        <v>21</v>
      </c>
      <c r="G25" s="634">
        <f>+B17</f>
        <v>0</v>
      </c>
      <c r="H25" s="613"/>
      <c r="I25" s="614"/>
      <c r="J25" s="615" t="s">
        <v>18</v>
      </c>
      <c r="K25" s="616"/>
      <c r="L25" s="617"/>
      <c r="M25" s="618"/>
      <c r="N25" s="618"/>
      <c r="S25" s="636"/>
      <c r="T25" s="637">
        <v>3</v>
      </c>
      <c r="U25" s="638" t="s">
        <v>21</v>
      </c>
      <c r="V25" s="639">
        <v>5</v>
      </c>
      <c r="W25" s="640" t="str">
        <f>+B9</f>
        <v>Adelsberger, Christopher</v>
      </c>
      <c r="X25" s="490"/>
      <c r="Y25" s="640"/>
      <c r="Z25" s="641"/>
      <c r="AA25" s="490"/>
      <c r="AB25" s="642"/>
      <c r="AC25" s="643"/>
      <c r="AD25" s="638" t="s">
        <v>21</v>
      </c>
      <c r="AE25" s="643" t="str">
        <f>+B13</f>
        <v>Steinberg, Fabian</v>
      </c>
      <c r="AF25" s="642"/>
      <c r="AG25" s="642"/>
      <c r="AH25" s="640"/>
      <c r="AI25" s="640"/>
      <c r="AJ25" s="644"/>
      <c r="AK25" s="645">
        <v>1</v>
      </c>
      <c r="AL25" s="644" t="s">
        <v>18</v>
      </c>
      <c r="AM25" s="646">
        <v>3</v>
      </c>
    </row>
    <row r="26" spans="1:39" ht="12.75" customHeight="1">
      <c r="A26" s="630"/>
      <c r="B26" s="631">
        <v>3</v>
      </c>
      <c r="C26" s="632" t="s">
        <v>21</v>
      </c>
      <c r="D26" s="633">
        <v>6</v>
      </c>
      <c r="E26" s="647" t="str">
        <f>+B9</f>
        <v>Adelsberger, Christopher</v>
      </c>
      <c r="F26" s="635" t="s">
        <v>21</v>
      </c>
      <c r="G26" s="647" t="str">
        <f>+B15</f>
        <v>Vischer, Christian</v>
      </c>
      <c r="H26" s="613"/>
      <c r="I26" s="648">
        <v>1</v>
      </c>
      <c r="J26" s="649" t="s">
        <v>18</v>
      </c>
      <c r="K26" s="650">
        <v>3</v>
      </c>
      <c r="L26" s="617"/>
      <c r="M26" s="618"/>
      <c r="N26" s="618"/>
      <c r="S26" s="636"/>
      <c r="T26" s="637">
        <v>2</v>
      </c>
      <c r="U26" s="651" t="s">
        <v>21</v>
      </c>
      <c r="V26" s="639">
        <v>6</v>
      </c>
      <c r="W26" s="640" t="str">
        <f>+B7</f>
        <v>Volovyk, Mykhaylo</v>
      </c>
      <c r="X26" s="490"/>
      <c r="Y26" s="640"/>
      <c r="Z26" s="641"/>
      <c r="AA26" s="490"/>
      <c r="AB26" s="642"/>
      <c r="AC26" s="643"/>
      <c r="AD26" s="641" t="s">
        <v>21</v>
      </c>
      <c r="AE26" s="643" t="str">
        <f>+B15</f>
        <v>Vischer, Christian</v>
      </c>
      <c r="AF26" s="642"/>
      <c r="AG26" s="642"/>
      <c r="AH26" s="640"/>
      <c r="AI26" s="640"/>
      <c r="AJ26" s="644"/>
      <c r="AK26" s="652">
        <v>3</v>
      </c>
      <c r="AL26" s="644" t="s">
        <v>18</v>
      </c>
      <c r="AM26" s="646">
        <v>0</v>
      </c>
    </row>
    <row r="27" spans="1:39" ht="12.75" customHeight="1" thickBot="1">
      <c r="A27" s="607"/>
      <c r="B27" s="653">
        <v>4</v>
      </c>
      <c r="C27" s="654" t="s">
        <v>21</v>
      </c>
      <c r="D27" s="655">
        <v>5</v>
      </c>
      <c r="E27" s="656" t="str">
        <f>+B11</f>
        <v>Jochim, Tom</v>
      </c>
      <c r="F27" s="657" t="s">
        <v>21</v>
      </c>
      <c r="G27" s="656" t="str">
        <f>+B13</f>
        <v>Steinberg, Fabian</v>
      </c>
      <c r="H27" s="658"/>
      <c r="I27" s="659">
        <v>3</v>
      </c>
      <c r="J27" s="660" t="s">
        <v>18</v>
      </c>
      <c r="K27" s="661">
        <v>0</v>
      </c>
      <c r="L27" s="617"/>
      <c r="M27" s="618"/>
      <c r="N27" s="618"/>
      <c r="S27" s="662"/>
      <c r="T27" s="663">
        <v>1</v>
      </c>
      <c r="U27" s="664" t="s">
        <v>21</v>
      </c>
      <c r="V27" s="665">
        <v>7</v>
      </c>
      <c r="W27" s="666" t="str">
        <f>+B5</f>
        <v>Richardt, Artur</v>
      </c>
      <c r="X27" s="458"/>
      <c r="Y27" s="666"/>
      <c r="Z27" s="667"/>
      <c r="AA27" s="458"/>
      <c r="AB27" s="666"/>
      <c r="AC27" s="666"/>
      <c r="AD27" s="667" t="s">
        <v>21</v>
      </c>
      <c r="AE27" s="666">
        <f>+B17</f>
        <v>0</v>
      </c>
      <c r="AF27" s="666"/>
      <c r="AG27" s="666"/>
      <c r="AH27" s="666"/>
      <c r="AI27" s="666"/>
      <c r="AJ27" s="668"/>
      <c r="AK27" s="669"/>
      <c r="AL27" s="660" t="s">
        <v>18</v>
      </c>
      <c r="AM27" s="670"/>
    </row>
    <row r="28" spans="1:37" ht="12.75" customHeight="1">
      <c r="A28" s="671"/>
      <c r="B28" s="672"/>
      <c r="C28" s="673"/>
      <c r="D28" s="672"/>
      <c r="E28" s="674"/>
      <c r="F28" s="675"/>
      <c r="G28" s="674"/>
      <c r="H28" s="676"/>
      <c r="I28" s="677"/>
      <c r="J28" s="678"/>
      <c r="K28" s="677"/>
      <c r="L28" s="617"/>
      <c r="AK28" s="679"/>
    </row>
    <row r="29" spans="1:39" ht="12.75" customHeight="1" thickBot="1">
      <c r="A29" s="448"/>
      <c r="C29" s="594" t="s">
        <v>181</v>
      </c>
      <c r="L29" s="617"/>
      <c r="S29" s="458"/>
      <c r="T29" s="680" t="s">
        <v>182</v>
      </c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</row>
    <row r="30" spans="1:39" ht="12.75" customHeight="1">
      <c r="A30" s="671"/>
      <c r="B30" s="681">
        <v>7</v>
      </c>
      <c r="C30" s="621" t="s">
        <v>21</v>
      </c>
      <c r="D30" s="622">
        <v>8</v>
      </c>
      <c r="E30" s="623">
        <f>+B17</f>
        <v>0</v>
      </c>
      <c r="F30" s="624" t="s">
        <v>21</v>
      </c>
      <c r="G30" s="626" t="str">
        <f>+B19</f>
        <v>Steinmetz, Ruben</v>
      </c>
      <c r="H30" s="599"/>
      <c r="I30" s="628"/>
      <c r="J30" s="627" t="s">
        <v>18</v>
      </c>
      <c r="K30" s="629"/>
      <c r="L30" s="617"/>
      <c r="M30" s="618"/>
      <c r="N30" s="618"/>
      <c r="S30" s="636"/>
      <c r="T30" s="682">
        <v>3</v>
      </c>
      <c r="U30" s="683" t="s">
        <v>21</v>
      </c>
      <c r="V30" s="684">
        <v>8</v>
      </c>
      <c r="W30" s="640" t="str">
        <f>+B9</f>
        <v>Adelsberger, Christopher</v>
      </c>
      <c r="X30" s="490"/>
      <c r="Y30" s="640"/>
      <c r="Z30" s="641"/>
      <c r="AA30" s="490"/>
      <c r="AB30" s="642"/>
      <c r="AC30" s="640"/>
      <c r="AD30" s="641" t="s">
        <v>21</v>
      </c>
      <c r="AE30" s="640" t="str">
        <f>+B19</f>
        <v>Steinmetz, Ruben</v>
      </c>
      <c r="AF30" s="642"/>
      <c r="AG30" s="642"/>
      <c r="AH30" s="640"/>
      <c r="AI30" s="640"/>
      <c r="AJ30" s="685"/>
      <c r="AK30" s="686">
        <v>1</v>
      </c>
      <c r="AL30" s="687" t="s">
        <v>18</v>
      </c>
      <c r="AM30" s="688">
        <v>3</v>
      </c>
    </row>
    <row r="31" spans="1:39" ht="12.75" customHeight="1">
      <c r="A31" s="671"/>
      <c r="B31" s="689">
        <v>3</v>
      </c>
      <c r="C31" s="638" t="s">
        <v>21</v>
      </c>
      <c r="D31" s="639">
        <v>4</v>
      </c>
      <c r="E31" s="640" t="str">
        <f>+B9</f>
        <v>Adelsberger, Christopher</v>
      </c>
      <c r="F31" s="638" t="s">
        <v>21</v>
      </c>
      <c r="G31" s="643" t="str">
        <f>+B11</f>
        <v>Jochim, Tom</v>
      </c>
      <c r="H31" s="448"/>
      <c r="I31" s="645">
        <v>3</v>
      </c>
      <c r="J31" s="644" t="s">
        <v>18</v>
      </c>
      <c r="K31" s="646">
        <v>2</v>
      </c>
      <c r="L31" s="617"/>
      <c r="M31" s="618"/>
      <c r="N31" s="618"/>
      <c r="S31" s="636"/>
      <c r="T31" s="690">
        <v>2</v>
      </c>
      <c r="U31" s="651" t="s">
        <v>21</v>
      </c>
      <c r="V31" s="691">
        <v>4</v>
      </c>
      <c r="W31" s="640" t="str">
        <f>+B7</f>
        <v>Volovyk, Mykhaylo</v>
      </c>
      <c r="X31" s="490"/>
      <c r="Y31" s="640"/>
      <c r="Z31" s="641"/>
      <c r="AA31" s="490"/>
      <c r="AB31" s="642"/>
      <c r="AC31" s="640"/>
      <c r="AD31" s="641" t="s">
        <v>21</v>
      </c>
      <c r="AE31" s="640" t="str">
        <f>+B11</f>
        <v>Jochim, Tom</v>
      </c>
      <c r="AF31" s="642"/>
      <c r="AG31" s="692"/>
      <c r="AH31" s="693"/>
      <c r="AI31" s="693"/>
      <c r="AJ31" s="694"/>
      <c r="AK31" s="652">
        <v>3</v>
      </c>
      <c r="AL31" s="694" t="s">
        <v>18</v>
      </c>
      <c r="AM31" s="695">
        <v>0</v>
      </c>
    </row>
    <row r="32" spans="1:39" ht="12.75" customHeight="1">
      <c r="A32" s="671"/>
      <c r="B32" s="689">
        <v>2</v>
      </c>
      <c r="C32" s="651" t="s">
        <v>21</v>
      </c>
      <c r="D32" s="639">
        <v>5</v>
      </c>
      <c r="E32" s="640" t="str">
        <f>+B7</f>
        <v>Volovyk, Mykhaylo</v>
      </c>
      <c r="F32" s="641" t="s">
        <v>21</v>
      </c>
      <c r="G32" s="643" t="str">
        <f>+B13</f>
        <v>Steinberg, Fabian</v>
      </c>
      <c r="H32" s="448"/>
      <c r="I32" s="652">
        <v>3</v>
      </c>
      <c r="J32" s="644" t="s">
        <v>18</v>
      </c>
      <c r="K32" s="646">
        <v>0</v>
      </c>
      <c r="L32" s="617"/>
      <c r="M32" s="618"/>
      <c r="N32" s="618"/>
      <c r="S32" s="636"/>
      <c r="T32" s="690">
        <v>1</v>
      </c>
      <c r="U32" s="696" t="s">
        <v>21</v>
      </c>
      <c r="V32" s="691">
        <v>5</v>
      </c>
      <c r="W32" s="640" t="str">
        <f>+B5</f>
        <v>Richardt, Artur</v>
      </c>
      <c r="X32" s="490"/>
      <c r="Y32" s="640"/>
      <c r="Z32" s="641"/>
      <c r="AA32" s="490"/>
      <c r="AB32" s="642"/>
      <c r="AC32" s="640"/>
      <c r="AD32" s="638" t="s">
        <v>21</v>
      </c>
      <c r="AE32" s="640" t="str">
        <f>+B13</f>
        <v>Steinberg, Fabian</v>
      </c>
      <c r="AF32" s="642"/>
      <c r="AG32" s="692"/>
      <c r="AH32" s="693"/>
      <c r="AI32" s="693"/>
      <c r="AJ32" s="694"/>
      <c r="AK32" s="652">
        <v>3</v>
      </c>
      <c r="AL32" s="694" t="s">
        <v>18</v>
      </c>
      <c r="AM32" s="695">
        <v>0</v>
      </c>
    </row>
    <row r="33" spans="1:39" ht="12.75" customHeight="1" thickBot="1">
      <c r="A33" s="618"/>
      <c r="B33" s="697">
        <v>1</v>
      </c>
      <c r="C33" s="664" t="s">
        <v>21</v>
      </c>
      <c r="D33" s="665">
        <v>6</v>
      </c>
      <c r="E33" s="666" t="str">
        <f>+B5</f>
        <v>Richardt, Artur</v>
      </c>
      <c r="F33" s="667" t="s">
        <v>21</v>
      </c>
      <c r="G33" s="666" t="str">
        <f>+B15</f>
        <v>Vischer, Christian</v>
      </c>
      <c r="H33" s="458"/>
      <c r="I33" s="669">
        <v>3</v>
      </c>
      <c r="J33" s="660" t="s">
        <v>18</v>
      </c>
      <c r="K33" s="670">
        <v>0</v>
      </c>
      <c r="L33" s="617"/>
      <c r="M33" s="618"/>
      <c r="N33" s="618"/>
      <c r="S33" s="698"/>
      <c r="T33" s="699">
        <v>6</v>
      </c>
      <c r="U33" s="664" t="s">
        <v>21</v>
      </c>
      <c r="V33" s="700">
        <v>7</v>
      </c>
      <c r="W33" s="701" t="str">
        <f>+B15</f>
        <v>Vischer, Christian</v>
      </c>
      <c r="X33" s="458"/>
      <c r="Y33" s="701"/>
      <c r="Z33" s="667"/>
      <c r="AA33" s="458"/>
      <c r="AB33" s="666"/>
      <c r="AC33" s="701"/>
      <c r="AD33" s="667" t="s">
        <v>21</v>
      </c>
      <c r="AE33" s="701">
        <f>+B17</f>
        <v>0</v>
      </c>
      <c r="AF33" s="666"/>
      <c r="AG33" s="666"/>
      <c r="AH33" s="701"/>
      <c r="AI33" s="701"/>
      <c r="AJ33" s="702"/>
      <c r="AK33" s="703"/>
      <c r="AL33" s="702" t="s">
        <v>18</v>
      </c>
      <c r="AM33" s="704"/>
    </row>
    <row r="34" spans="1:37" ht="12.75" customHeight="1">
      <c r="A34" s="618"/>
      <c r="B34" s="705"/>
      <c r="C34" s="706"/>
      <c r="D34" s="705"/>
      <c r="E34" s="707"/>
      <c r="F34" s="706"/>
      <c r="G34" s="707"/>
      <c r="H34" s="676"/>
      <c r="I34" s="677"/>
      <c r="J34" s="678"/>
      <c r="K34" s="677"/>
      <c r="L34" s="617"/>
      <c r="AK34" s="679"/>
    </row>
    <row r="35" spans="1:20" ht="12.75" customHeight="1" thickBot="1">
      <c r="A35" s="448"/>
      <c r="B35" s="663"/>
      <c r="C35" s="680" t="s">
        <v>183</v>
      </c>
      <c r="D35" s="663"/>
      <c r="E35" s="666"/>
      <c r="F35" s="708"/>
      <c r="G35" s="666"/>
      <c r="H35" s="709"/>
      <c r="I35" s="710"/>
      <c r="J35" s="711"/>
      <c r="K35" s="710"/>
      <c r="L35" s="617"/>
      <c r="M35" s="448"/>
      <c r="N35" s="448"/>
      <c r="T35" s="712" t="s">
        <v>184</v>
      </c>
    </row>
    <row r="36" spans="1:39" ht="12.75" customHeight="1">
      <c r="A36" s="713"/>
      <c r="B36" s="714">
        <v>6</v>
      </c>
      <c r="C36" s="715" t="s">
        <v>21</v>
      </c>
      <c r="D36" s="716">
        <v>8</v>
      </c>
      <c r="E36" s="717" t="str">
        <f>+B15</f>
        <v>Vischer, Christian</v>
      </c>
      <c r="F36" s="718" t="s">
        <v>21</v>
      </c>
      <c r="G36" s="719" t="str">
        <f>+B19</f>
        <v>Steinmetz, Ruben</v>
      </c>
      <c r="H36" s="720"/>
      <c r="I36" s="721">
        <v>3</v>
      </c>
      <c r="J36" s="722" t="s">
        <v>18</v>
      </c>
      <c r="K36" s="723">
        <v>0</v>
      </c>
      <c r="L36" s="617"/>
      <c r="M36" s="618"/>
      <c r="N36" s="618"/>
      <c r="S36" s="724"/>
      <c r="T36" s="725">
        <v>1</v>
      </c>
      <c r="U36" s="726" t="s">
        <v>21</v>
      </c>
      <c r="V36" s="725">
        <v>3</v>
      </c>
      <c r="W36" s="727" t="str">
        <f>+B5</f>
        <v>Richardt, Artur</v>
      </c>
      <c r="X36" s="464"/>
      <c r="Y36" s="464"/>
      <c r="Z36" s="464"/>
      <c r="AA36" s="464"/>
      <c r="AB36" s="464"/>
      <c r="AC36" s="464"/>
      <c r="AD36" s="728" t="s">
        <v>21</v>
      </c>
      <c r="AE36" s="729" t="str">
        <f>+B9</f>
        <v>Adelsberger, Christopher</v>
      </c>
      <c r="AF36" s="464"/>
      <c r="AG36" s="464"/>
      <c r="AH36" s="464"/>
      <c r="AI36" s="464"/>
      <c r="AJ36" s="464"/>
      <c r="AK36" s="730">
        <v>3</v>
      </c>
      <c r="AL36" s="627" t="s">
        <v>18</v>
      </c>
      <c r="AM36" s="731">
        <v>1</v>
      </c>
    </row>
    <row r="37" spans="1:39" ht="12.75" customHeight="1">
      <c r="A37" s="713"/>
      <c r="B37" s="732">
        <v>2</v>
      </c>
      <c r="C37" s="632" t="s">
        <v>21</v>
      </c>
      <c r="D37" s="733">
        <v>3</v>
      </c>
      <c r="E37" s="734" t="str">
        <f>+B7</f>
        <v>Volovyk, Mykhaylo</v>
      </c>
      <c r="F37" s="632" t="s">
        <v>21</v>
      </c>
      <c r="G37" s="735" t="str">
        <f>+B9</f>
        <v>Adelsberger, Christopher</v>
      </c>
      <c r="H37" s="736"/>
      <c r="I37" s="737">
        <v>3</v>
      </c>
      <c r="J37" s="694" t="s">
        <v>18</v>
      </c>
      <c r="K37" s="616">
        <v>0</v>
      </c>
      <c r="L37" s="617"/>
      <c r="M37" s="618"/>
      <c r="N37" s="618"/>
      <c r="S37" s="738"/>
      <c r="T37" s="739">
        <v>2</v>
      </c>
      <c r="U37" s="638" t="s">
        <v>21</v>
      </c>
      <c r="V37" s="739">
        <v>8</v>
      </c>
      <c r="W37" s="740" t="str">
        <f>+B7</f>
        <v>Volovyk, Mykhaylo</v>
      </c>
      <c r="X37" s="490"/>
      <c r="Y37" s="490"/>
      <c r="Z37" s="490"/>
      <c r="AA37" s="490"/>
      <c r="AB37" s="490"/>
      <c r="AC37" s="490"/>
      <c r="AD37" s="638" t="s">
        <v>21</v>
      </c>
      <c r="AE37" s="741" t="str">
        <f>+B19</f>
        <v>Steinmetz, Ruben</v>
      </c>
      <c r="AF37" s="490"/>
      <c r="AG37" s="490"/>
      <c r="AH37" s="490"/>
      <c r="AI37" s="490"/>
      <c r="AJ37" s="490"/>
      <c r="AK37" s="742">
        <v>3</v>
      </c>
      <c r="AL37" s="687" t="s">
        <v>18</v>
      </c>
      <c r="AM37" s="743">
        <v>0</v>
      </c>
    </row>
    <row r="38" spans="1:39" ht="12.75" customHeight="1">
      <c r="A38" s="744"/>
      <c r="B38" s="745">
        <v>1</v>
      </c>
      <c r="C38" s="746" t="s">
        <v>21</v>
      </c>
      <c r="D38" s="747">
        <v>4</v>
      </c>
      <c r="E38" s="748" t="str">
        <f>+B5</f>
        <v>Richardt, Artur</v>
      </c>
      <c r="F38" s="749" t="s">
        <v>21</v>
      </c>
      <c r="G38" s="634" t="str">
        <f>+B11</f>
        <v>Jochim, Tom</v>
      </c>
      <c r="H38" s="750"/>
      <c r="I38" s="751">
        <v>3</v>
      </c>
      <c r="J38" s="615" t="s">
        <v>18</v>
      </c>
      <c r="K38" s="695">
        <v>0</v>
      </c>
      <c r="L38" s="617"/>
      <c r="M38" s="618"/>
      <c r="N38" s="618"/>
      <c r="S38" s="738"/>
      <c r="T38" s="752">
        <v>4</v>
      </c>
      <c r="U38" s="746" t="s">
        <v>21</v>
      </c>
      <c r="V38" s="752">
        <v>7</v>
      </c>
      <c r="W38" s="753" t="str">
        <f>+B11</f>
        <v>Jochim, Tom</v>
      </c>
      <c r="X38" s="490"/>
      <c r="Y38" s="490"/>
      <c r="Z38" s="490"/>
      <c r="AA38" s="490"/>
      <c r="AB38" s="490"/>
      <c r="AC38" s="490"/>
      <c r="AD38" s="746" t="s">
        <v>21</v>
      </c>
      <c r="AE38" s="741">
        <f>+B17</f>
        <v>0</v>
      </c>
      <c r="AF38" s="490"/>
      <c r="AG38" s="490"/>
      <c r="AH38" s="490"/>
      <c r="AI38" s="490"/>
      <c r="AJ38" s="490"/>
      <c r="AK38" s="742"/>
      <c r="AL38" s="687" t="s">
        <v>18</v>
      </c>
      <c r="AM38" s="743"/>
    </row>
    <row r="39" spans="1:39" ht="12.75" customHeight="1" thickBot="1">
      <c r="A39" s="744"/>
      <c r="B39" s="754">
        <v>5</v>
      </c>
      <c r="C39" s="708" t="s">
        <v>21</v>
      </c>
      <c r="D39" s="665">
        <v>7</v>
      </c>
      <c r="E39" s="656" t="str">
        <f>+B13</f>
        <v>Steinberg, Fabian</v>
      </c>
      <c r="F39" s="755" t="s">
        <v>21</v>
      </c>
      <c r="G39" s="656">
        <f>+B17</f>
        <v>0</v>
      </c>
      <c r="H39" s="458"/>
      <c r="I39" s="756"/>
      <c r="J39" s="702" t="s">
        <v>18</v>
      </c>
      <c r="K39" s="704"/>
      <c r="L39" s="618"/>
      <c r="M39" s="618"/>
      <c r="N39" s="618"/>
      <c r="S39" s="757"/>
      <c r="T39" s="663">
        <v>5</v>
      </c>
      <c r="U39" s="708" t="s">
        <v>21</v>
      </c>
      <c r="V39" s="663">
        <v>6</v>
      </c>
      <c r="W39" s="758" t="str">
        <f>+B13</f>
        <v>Steinberg, Fabian</v>
      </c>
      <c r="X39" s="458"/>
      <c r="Y39" s="458"/>
      <c r="Z39" s="458"/>
      <c r="AA39" s="458"/>
      <c r="AB39" s="458"/>
      <c r="AC39" s="458"/>
      <c r="AD39" s="708" t="s">
        <v>21</v>
      </c>
      <c r="AE39" s="759" t="str">
        <f>+B15</f>
        <v>Vischer, Christian</v>
      </c>
      <c r="AF39" s="458"/>
      <c r="AG39" s="458"/>
      <c r="AH39" s="458"/>
      <c r="AI39" s="458"/>
      <c r="AJ39" s="458"/>
      <c r="AK39" s="760">
        <v>0</v>
      </c>
      <c r="AL39" s="711" t="s">
        <v>18</v>
      </c>
      <c r="AM39" s="761">
        <v>3</v>
      </c>
    </row>
    <row r="40" spans="1:39" ht="12.75" customHeight="1">
      <c r="A40" s="618"/>
      <c r="B40" s="705"/>
      <c r="C40" s="706"/>
      <c r="D40" s="705"/>
      <c r="E40" s="707"/>
      <c r="F40" s="706"/>
      <c r="G40" s="707"/>
      <c r="H40" s="676"/>
      <c r="I40" s="677"/>
      <c r="J40" s="678"/>
      <c r="K40" s="677"/>
      <c r="L40" s="618"/>
      <c r="AM40" s="762"/>
    </row>
    <row r="41" spans="1:37" ht="12.75" customHeight="1" thickBot="1">
      <c r="A41" s="448"/>
      <c r="B41" s="653"/>
      <c r="C41" s="763" t="s">
        <v>185</v>
      </c>
      <c r="D41" s="653"/>
      <c r="E41" s="701"/>
      <c r="F41" s="657"/>
      <c r="G41" s="701"/>
      <c r="H41" s="709"/>
      <c r="I41" s="710"/>
      <c r="J41" s="711"/>
      <c r="K41" s="710"/>
      <c r="L41" s="61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679"/>
    </row>
    <row r="42" spans="1:36" ht="12.75" customHeight="1">
      <c r="A42" s="713"/>
      <c r="B42" s="764">
        <v>1</v>
      </c>
      <c r="C42" s="765" t="s">
        <v>21</v>
      </c>
      <c r="D42" s="766">
        <v>2</v>
      </c>
      <c r="E42" s="767" t="str">
        <f>+B5</f>
        <v>Richardt, Artur</v>
      </c>
      <c r="F42" s="768" t="s">
        <v>21</v>
      </c>
      <c r="G42" s="767" t="str">
        <f>+B7</f>
        <v>Volovyk, Mykhaylo</v>
      </c>
      <c r="H42" s="769"/>
      <c r="I42" s="770">
        <v>3</v>
      </c>
      <c r="J42" s="687" t="s">
        <v>18</v>
      </c>
      <c r="K42" s="743">
        <v>1</v>
      </c>
      <c r="L42" s="771"/>
      <c r="S42" s="772"/>
      <c r="T42" s="448"/>
      <c r="U42" s="448"/>
      <c r="V42" s="448"/>
      <c r="W42" s="448"/>
      <c r="X42" s="448"/>
      <c r="Y42" s="772"/>
      <c r="Z42" s="773"/>
      <c r="AA42" s="448"/>
      <c r="AB42" s="774"/>
      <c r="AC42" s="775"/>
      <c r="AD42" s="448"/>
      <c r="AE42" s="448"/>
      <c r="AF42" s="774"/>
      <c r="AG42" s="774"/>
      <c r="AH42" s="772"/>
      <c r="AI42" s="772"/>
      <c r="AJ42" s="722"/>
    </row>
    <row r="43" spans="1:36" ht="12.75" customHeight="1">
      <c r="A43" s="713"/>
      <c r="B43" s="608">
        <v>3</v>
      </c>
      <c r="C43" s="632" t="s">
        <v>21</v>
      </c>
      <c r="D43" s="610">
        <v>7</v>
      </c>
      <c r="E43" s="611" t="str">
        <f>+B9</f>
        <v>Adelsberger, Christopher</v>
      </c>
      <c r="F43" s="635" t="s">
        <v>21</v>
      </c>
      <c r="G43" s="611">
        <f>+B17</f>
        <v>0</v>
      </c>
      <c r="H43" s="613"/>
      <c r="I43" s="614"/>
      <c r="J43" s="615" t="s">
        <v>18</v>
      </c>
      <c r="K43" s="616"/>
      <c r="L43" s="771"/>
      <c r="S43" s="772"/>
      <c r="T43" s="448"/>
      <c r="U43" s="448"/>
      <c r="V43" s="448"/>
      <c r="W43" s="448"/>
      <c r="X43" s="448"/>
      <c r="Y43" s="772"/>
      <c r="Z43" s="773"/>
      <c r="AA43" s="448"/>
      <c r="AB43" s="774"/>
      <c r="AC43" s="775"/>
      <c r="AD43" s="448"/>
      <c r="AE43" s="448"/>
      <c r="AF43" s="774"/>
      <c r="AG43" s="774"/>
      <c r="AH43" s="772"/>
      <c r="AI43" s="772"/>
      <c r="AJ43" s="722"/>
    </row>
    <row r="44" spans="1:36" ht="12.75" customHeight="1">
      <c r="A44" s="776"/>
      <c r="B44" s="608">
        <v>4</v>
      </c>
      <c r="C44" s="632" t="s">
        <v>21</v>
      </c>
      <c r="D44" s="610">
        <v>6</v>
      </c>
      <c r="E44" s="634" t="str">
        <f>+B11</f>
        <v>Jochim, Tom</v>
      </c>
      <c r="F44" s="635" t="s">
        <v>21</v>
      </c>
      <c r="G44" s="634" t="str">
        <f>+B15</f>
        <v>Vischer, Christian</v>
      </c>
      <c r="H44" s="613"/>
      <c r="I44" s="614">
        <v>0</v>
      </c>
      <c r="J44" s="615" t="s">
        <v>18</v>
      </c>
      <c r="K44" s="616">
        <v>3</v>
      </c>
      <c r="L44" s="762"/>
      <c r="S44" s="772"/>
      <c r="T44" s="448"/>
      <c r="U44" s="448"/>
      <c r="V44" s="448"/>
      <c r="W44" s="448"/>
      <c r="X44" s="448"/>
      <c r="Y44" s="772"/>
      <c r="Z44" s="773"/>
      <c r="AA44" s="448"/>
      <c r="AB44" s="774"/>
      <c r="AC44" s="775"/>
      <c r="AD44" s="448"/>
      <c r="AE44" s="448"/>
      <c r="AF44" s="774"/>
      <c r="AG44" s="774"/>
      <c r="AH44" s="772"/>
      <c r="AI44" s="772"/>
      <c r="AJ44" s="722"/>
    </row>
    <row r="45" spans="1:36" ht="12.75" customHeight="1" thickBot="1">
      <c r="A45" s="776"/>
      <c r="B45" s="754">
        <v>5</v>
      </c>
      <c r="C45" s="708" t="s">
        <v>21</v>
      </c>
      <c r="D45" s="663">
        <v>8</v>
      </c>
      <c r="E45" s="758" t="str">
        <f>+B13</f>
        <v>Steinberg, Fabian</v>
      </c>
      <c r="F45" s="708" t="s">
        <v>21</v>
      </c>
      <c r="G45" s="759" t="str">
        <f>+B19</f>
        <v>Steinmetz, Ruben</v>
      </c>
      <c r="H45" s="777"/>
      <c r="I45" s="760">
        <v>3</v>
      </c>
      <c r="J45" s="711" t="s">
        <v>18</v>
      </c>
      <c r="K45" s="761">
        <v>0</v>
      </c>
      <c r="L45" s="762"/>
      <c r="S45" s="774"/>
      <c r="T45" s="448"/>
      <c r="U45" s="448"/>
      <c r="V45" s="448"/>
      <c r="W45" s="448"/>
      <c r="X45" s="448"/>
      <c r="Y45" s="774"/>
      <c r="Z45" s="773"/>
      <c r="AA45" s="448"/>
      <c r="AB45" s="774"/>
      <c r="AC45" s="774"/>
      <c r="AD45" s="448"/>
      <c r="AE45" s="448"/>
      <c r="AF45" s="774"/>
      <c r="AG45" s="774"/>
      <c r="AH45" s="774"/>
      <c r="AI45" s="774"/>
      <c r="AJ45" s="722"/>
    </row>
    <row r="46" spans="9:13" ht="6.75" customHeight="1">
      <c r="I46"/>
      <c r="M46" s="778"/>
    </row>
    <row r="47" spans="2:29" ht="16.5" thickBot="1">
      <c r="B47" s="779" t="s">
        <v>87</v>
      </c>
      <c r="C47" s="458"/>
      <c r="D47" s="458"/>
      <c r="E47" s="458"/>
      <c r="F47" s="458"/>
      <c r="G47" s="458"/>
      <c r="I47"/>
      <c r="Z47" s="458"/>
      <c r="AA47" s="458"/>
      <c r="AB47" s="458"/>
      <c r="AC47" s="458"/>
    </row>
    <row r="48" spans="2:31" ht="16.5" thickBot="1">
      <c r="B48" s="780" t="s">
        <v>2</v>
      </c>
      <c r="C48" s="781"/>
      <c r="D48" s="781"/>
      <c r="E48" s="781"/>
      <c r="F48" s="782"/>
      <c r="G48" s="783" t="s">
        <v>98</v>
      </c>
      <c r="H48" s="784"/>
      <c r="I48" s="784"/>
      <c r="J48" s="784"/>
      <c r="K48" s="784"/>
      <c r="L48" s="781"/>
      <c r="M48" s="781"/>
      <c r="N48" s="781"/>
      <c r="O48" s="781"/>
      <c r="P48" s="785"/>
      <c r="Q48" s="781"/>
      <c r="R48" s="781"/>
      <c r="S48" s="782"/>
      <c r="T48" s="1059" t="s">
        <v>15</v>
      </c>
      <c r="U48" s="1060"/>
      <c r="V48" s="1061"/>
      <c r="W48" s="1062" t="s">
        <v>16</v>
      </c>
      <c r="X48" s="1060"/>
      <c r="Y48" s="1060"/>
      <c r="Z48" s="781"/>
      <c r="AA48" s="781"/>
      <c r="AB48" s="782"/>
      <c r="AC48" s="1069" t="s">
        <v>17</v>
      </c>
      <c r="AD48" s="1070"/>
      <c r="AE48" s="1071"/>
    </row>
    <row r="49" spans="2:31" ht="15.75">
      <c r="B49" s="797" t="str">
        <f>$B$5</f>
        <v>Richardt, Artur</v>
      </c>
      <c r="C49" s="448"/>
      <c r="D49" s="448"/>
      <c r="E49" s="448"/>
      <c r="F49" s="603"/>
      <c r="G49" s="232" t="str">
        <f>$B$6</f>
        <v>TSG Heilbronn</v>
      </c>
      <c r="H49" s="787"/>
      <c r="I49" s="787"/>
      <c r="J49" s="787"/>
      <c r="K49" s="787"/>
      <c r="L49" s="448"/>
      <c r="M49" s="448"/>
      <c r="N49" s="448"/>
      <c r="O49" s="448"/>
      <c r="P49" s="788">
        <f aca="true" t="shared" si="0" ref="P49:P56">SUM(W49-Z49)</f>
        <v>16</v>
      </c>
      <c r="Q49" s="789"/>
      <c r="R49" s="789"/>
      <c r="S49" s="790"/>
      <c r="T49" s="791">
        <f>$AF$5</f>
        <v>6</v>
      </c>
      <c r="U49" s="792" t="s">
        <v>18</v>
      </c>
      <c r="V49" s="792">
        <f>$AH$5</f>
        <v>0</v>
      </c>
      <c r="W49" s="793">
        <f>$AI$5</f>
        <v>18</v>
      </c>
      <c r="X49" s="794"/>
      <c r="Y49" s="792" t="s">
        <v>18</v>
      </c>
      <c r="Z49" s="795">
        <f>$AK$5</f>
        <v>2</v>
      </c>
      <c r="AA49" s="794"/>
      <c r="AB49" s="603"/>
      <c r="AC49" s="1072" t="s">
        <v>280</v>
      </c>
      <c r="AD49" s="1073"/>
      <c r="AE49" s="796"/>
    </row>
    <row r="50" spans="2:31" ht="15.75">
      <c r="B50" s="786" t="str">
        <f>$B$7</f>
        <v>Volovyk, Mykhaylo</v>
      </c>
      <c r="C50" s="448"/>
      <c r="D50" s="448"/>
      <c r="E50" s="448"/>
      <c r="F50" s="603"/>
      <c r="G50" s="232" t="str">
        <f>$B$8</f>
        <v>TG Böckingen</v>
      </c>
      <c r="H50" s="787"/>
      <c r="I50" s="787"/>
      <c r="J50" s="787"/>
      <c r="K50" s="787"/>
      <c r="L50" s="448"/>
      <c r="N50" s="448"/>
      <c r="O50" s="448"/>
      <c r="P50" s="788">
        <f t="shared" si="0"/>
        <v>13</v>
      </c>
      <c r="Q50" s="789"/>
      <c r="R50" s="789"/>
      <c r="S50" s="790"/>
      <c r="T50" s="791">
        <f>$AF$7</f>
        <v>5</v>
      </c>
      <c r="U50" s="792" t="s">
        <v>18</v>
      </c>
      <c r="V50" s="792">
        <f>$AH$7</f>
        <v>1</v>
      </c>
      <c r="W50" s="793">
        <f>$AI$7</f>
        <v>16</v>
      </c>
      <c r="X50" s="794"/>
      <c r="Y50" s="792" t="s">
        <v>18</v>
      </c>
      <c r="Z50" s="795">
        <f>$AK$7</f>
        <v>3</v>
      </c>
      <c r="AA50" s="794"/>
      <c r="AB50" s="603"/>
      <c r="AC50" s="1074" t="s">
        <v>274</v>
      </c>
      <c r="AD50" s="1075"/>
      <c r="AE50" s="603"/>
    </row>
    <row r="51" spans="2:31" ht="15.75">
      <c r="B51" s="797" t="str">
        <f>$B$15</f>
        <v>Vischer, Christian</v>
      </c>
      <c r="C51" s="448"/>
      <c r="D51" s="448"/>
      <c r="E51" s="448"/>
      <c r="F51" s="603"/>
      <c r="G51" s="232" t="str">
        <f>$B$16</f>
        <v>TGV E. Beilstein</v>
      </c>
      <c r="H51" s="787"/>
      <c r="I51" s="787"/>
      <c r="J51" s="787"/>
      <c r="K51" s="787"/>
      <c r="L51" s="448"/>
      <c r="M51" s="448"/>
      <c r="N51" s="448"/>
      <c r="O51" s="448"/>
      <c r="P51" s="788">
        <f t="shared" si="0"/>
        <v>5</v>
      </c>
      <c r="Q51" s="789"/>
      <c r="R51" s="789"/>
      <c r="S51" s="790"/>
      <c r="T51" s="791">
        <f>$AF$15</f>
        <v>4</v>
      </c>
      <c r="U51" s="792" t="s">
        <v>18</v>
      </c>
      <c r="V51" s="792">
        <f>$AH$15</f>
        <v>2</v>
      </c>
      <c r="W51" s="793">
        <f>$AI$15</f>
        <v>12</v>
      </c>
      <c r="X51" s="794"/>
      <c r="Y51" s="792" t="s">
        <v>18</v>
      </c>
      <c r="Z51" s="795">
        <f>$AK$15</f>
        <v>7</v>
      </c>
      <c r="AA51" s="794"/>
      <c r="AB51" s="603"/>
      <c r="AC51" s="1074" t="s">
        <v>275</v>
      </c>
      <c r="AD51" s="1075"/>
      <c r="AE51" s="603"/>
    </row>
    <row r="52" spans="2:31" ht="15.75">
      <c r="B52" s="797" t="str">
        <f>$B$11</f>
        <v>Jochim, Tom</v>
      </c>
      <c r="C52" s="448"/>
      <c r="D52" s="448"/>
      <c r="E52" s="448"/>
      <c r="F52" s="603"/>
      <c r="G52" s="232" t="str">
        <f>$B$12</f>
        <v>SV Neckarsulm</v>
      </c>
      <c r="H52" s="787"/>
      <c r="I52" s="787"/>
      <c r="J52" s="787"/>
      <c r="K52" s="787"/>
      <c r="L52" s="448"/>
      <c r="M52" s="448"/>
      <c r="N52" s="448"/>
      <c r="O52" s="448"/>
      <c r="P52" s="788">
        <f t="shared" si="0"/>
        <v>-4</v>
      </c>
      <c r="Q52" s="789"/>
      <c r="R52" s="789"/>
      <c r="S52" s="790"/>
      <c r="T52" s="791">
        <f>$AF$11</f>
        <v>2</v>
      </c>
      <c r="U52" s="792" t="s">
        <v>18</v>
      </c>
      <c r="V52" s="792">
        <f>$AH$11</f>
        <v>4</v>
      </c>
      <c r="W52" s="793">
        <f>$AI$11</f>
        <v>8</v>
      </c>
      <c r="X52" s="794"/>
      <c r="Y52" s="792" t="s">
        <v>18</v>
      </c>
      <c r="Z52" s="795">
        <f>$AK$11</f>
        <v>12</v>
      </c>
      <c r="AA52" s="794"/>
      <c r="AB52" s="603"/>
      <c r="AC52" s="1074" t="s">
        <v>276</v>
      </c>
      <c r="AD52" s="1075"/>
      <c r="AE52" s="603"/>
    </row>
    <row r="53" spans="2:31" ht="15.75">
      <c r="B53" s="797" t="str">
        <f>$B$13</f>
        <v>Steinberg, Fabian</v>
      </c>
      <c r="C53" s="448"/>
      <c r="D53" s="448"/>
      <c r="E53" s="448"/>
      <c r="F53" s="603"/>
      <c r="G53" s="232" t="str">
        <f>$B$14</f>
        <v>TSV Untereisesheim</v>
      </c>
      <c r="H53" s="787"/>
      <c r="I53" s="787"/>
      <c r="J53" s="787"/>
      <c r="K53" s="787"/>
      <c r="L53" s="448"/>
      <c r="M53" s="448"/>
      <c r="N53" s="448"/>
      <c r="O53" s="448"/>
      <c r="P53" s="788">
        <f t="shared" si="0"/>
        <v>-7</v>
      </c>
      <c r="Q53" s="789"/>
      <c r="R53" s="789"/>
      <c r="S53" s="790"/>
      <c r="T53" s="791">
        <f>$AF$13</f>
        <v>2</v>
      </c>
      <c r="U53" s="792" t="s">
        <v>18</v>
      </c>
      <c r="V53" s="792">
        <f>$AH$13</f>
        <v>4</v>
      </c>
      <c r="W53" s="793">
        <f>$AI$13</f>
        <v>6</v>
      </c>
      <c r="X53" s="794"/>
      <c r="Y53" s="792" t="s">
        <v>18</v>
      </c>
      <c r="Z53" s="795">
        <f>$AK$13</f>
        <v>13</v>
      </c>
      <c r="AA53" s="794"/>
      <c r="AB53" s="603"/>
      <c r="AC53" s="1074" t="s">
        <v>277</v>
      </c>
      <c r="AD53" s="1075"/>
      <c r="AE53" s="603"/>
    </row>
    <row r="54" spans="2:31" ht="15.75">
      <c r="B54" s="797" t="str">
        <f>$B$9</f>
        <v>Adelsberger, Christopher</v>
      </c>
      <c r="C54" s="448"/>
      <c r="D54" s="448"/>
      <c r="E54" s="448"/>
      <c r="F54" s="603"/>
      <c r="G54" s="232" t="str">
        <f>$B$10</f>
        <v>TV Lauffen</v>
      </c>
      <c r="H54" s="787"/>
      <c r="I54" s="787"/>
      <c r="J54" s="787"/>
      <c r="K54" s="787"/>
      <c r="L54" s="448"/>
      <c r="M54" s="448"/>
      <c r="N54" s="448"/>
      <c r="O54" s="448"/>
      <c r="P54" s="788">
        <f t="shared" si="0"/>
        <v>-10</v>
      </c>
      <c r="Q54" s="789"/>
      <c r="R54" s="789"/>
      <c r="S54" s="790"/>
      <c r="T54" s="791">
        <f>$AF$9</f>
        <v>1</v>
      </c>
      <c r="U54" s="792" t="s">
        <v>18</v>
      </c>
      <c r="V54" s="792">
        <f>$AH$9</f>
        <v>5</v>
      </c>
      <c r="W54" s="793">
        <f>$AI$9</f>
        <v>7</v>
      </c>
      <c r="X54" s="794"/>
      <c r="Y54" s="792" t="s">
        <v>18</v>
      </c>
      <c r="Z54" s="795">
        <f>$AK$9</f>
        <v>17</v>
      </c>
      <c r="AA54" s="794"/>
      <c r="AB54" s="603"/>
      <c r="AC54" s="1074" t="s">
        <v>281</v>
      </c>
      <c r="AD54" s="1075"/>
      <c r="AE54" s="603"/>
    </row>
    <row r="55" spans="2:31" ht="15.75">
      <c r="B55" s="797" t="str">
        <f>$B$19</f>
        <v>Steinmetz, Ruben</v>
      </c>
      <c r="C55" s="448"/>
      <c r="D55" s="448"/>
      <c r="E55" s="448"/>
      <c r="F55" s="603"/>
      <c r="G55" s="232" t="str">
        <f>$B$20</f>
        <v>SV Sülzbach</v>
      </c>
      <c r="H55" s="448"/>
      <c r="J55" s="448"/>
      <c r="K55" s="448"/>
      <c r="L55" s="448"/>
      <c r="M55" s="448"/>
      <c r="N55" s="448"/>
      <c r="O55" s="448"/>
      <c r="P55" s="788">
        <f t="shared" si="0"/>
        <v>-13</v>
      </c>
      <c r="Q55" s="789"/>
      <c r="R55" s="789"/>
      <c r="S55" s="790"/>
      <c r="T55" s="791">
        <f>$AF$19</f>
        <v>1</v>
      </c>
      <c r="U55" s="792" t="s">
        <v>18</v>
      </c>
      <c r="V55" s="792">
        <f>$AH$19</f>
        <v>5</v>
      </c>
      <c r="W55" s="793">
        <f>$AI$19</f>
        <v>3</v>
      </c>
      <c r="X55" s="794"/>
      <c r="Y55" s="792" t="s">
        <v>18</v>
      </c>
      <c r="Z55" s="795">
        <f>$AK$19</f>
        <v>16</v>
      </c>
      <c r="AA55" s="794"/>
      <c r="AB55" s="603"/>
      <c r="AC55" s="1074" t="s">
        <v>282</v>
      </c>
      <c r="AD55" s="1075"/>
      <c r="AE55" s="603"/>
    </row>
    <row r="56" spans="2:31" ht="16.5" thickBot="1">
      <c r="B56" s="798">
        <f>$B$17</f>
        <v>0</v>
      </c>
      <c r="C56" s="458"/>
      <c r="D56" s="458"/>
      <c r="E56" s="458"/>
      <c r="F56" s="799"/>
      <c r="G56" s="800">
        <f>$B$18</f>
        <v>0</v>
      </c>
      <c r="H56" s="801"/>
      <c r="I56" s="801"/>
      <c r="J56" s="801"/>
      <c r="K56" s="801"/>
      <c r="L56" s="458"/>
      <c r="M56" s="458"/>
      <c r="N56" s="458"/>
      <c r="O56" s="458"/>
      <c r="P56" s="802">
        <f t="shared" si="0"/>
        <v>0</v>
      </c>
      <c r="Q56" s="803"/>
      <c r="R56" s="803"/>
      <c r="S56" s="804"/>
      <c r="T56" s="805">
        <f>$AF$17</f>
        <v>0</v>
      </c>
      <c r="U56" s="806" t="s">
        <v>18</v>
      </c>
      <c r="V56" s="806">
        <f>$AH$17</f>
        <v>0</v>
      </c>
      <c r="W56" s="807">
        <f>$AI$17</f>
        <v>0</v>
      </c>
      <c r="X56" s="803"/>
      <c r="Y56" s="806" t="s">
        <v>18</v>
      </c>
      <c r="Z56" s="808">
        <f>$AK$17</f>
        <v>0</v>
      </c>
      <c r="AA56" s="803"/>
      <c r="AB56" s="799"/>
      <c r="AC56" s="1080">
        <v>8</v>
      </c>
      <c r="AD56" s="1081"/>
      <c r="AE56" s="799"/>
    </row>
    <row r="57" spans="9:28" ht="13.5" thickBot="1">
      <c r="I57"/>
      <c r="T57" s="780">
        <f>SUM(T49:T56)</f>
        <v>21</v>
      </c>
      <c r="U57" s="809" t="s">
        <v>18</v>
      </c>
      <c r="V57" s="783">
        <f>SUM(V49:V56)</f>
        <v>21</v>
      </c>
      <c r="W57" s="810">
        <f>SUM(W49:W56)</f>
        <v>70</v>
      </c>
      <c r="X57" s="811"/>
      <c r="Y57" s="809" t="s">
        <v>18</v>
      </c>
      <c r="Z57" s="812">
        <f>SUM(Z49:Z56)</f>
        <v>70</v>
      </c>
      <c r="AA57" s="811"/>
      <c r="AB57" s="782"/>
    </row>
  </sheetData>
  <sheetProtection password="C65E"/>
  <mergeCells count="22">
    <mergeCell ref="AL17:AM17"/>
    <mergeCell ref="AL19:AM19"/>
    <mergeCell ref="AC55:AD55"/>
    <mergeCell ref="AC56:AD56"/>
    <mergeCell ref="AC50:AD50"/>
    <mergeCell ref="AC51:AD51"/>
    <mergeCell ref="AC52:AD52"/>
    <mergeCell ref="AC53:AD53"/>
    <mergeCell ref="AL4:AM4"/>
    <mergeCell ref="AC48:AE48"/>
    <mergeCell ref="AC49:AD49"/>
    <mergeCell ref="AC54:AD54"/>
    <mergeCell ref="AL5:AM5"/>
    <mergeCell ref="AL7:AM7"/>
    <mergeCell ref="AL9:AM9"/>
    <mergeCell ref="AL11:AM11"/>
    <mergeCell ref="AL13:AM13"/>
    <mergeCell ref="AL15:AM15"/>
    <mergeCell ref="T48:V48"/>
    <mergeCell ref="W48:Y48"/>
    <mergeCell ref="AF4:AH4"/>
    <mergeCell ref="AI4:AK4"/>
  </mergeCells>
  <printOptions/>
  <pageMargins left="0.1968503937007874" right="0.1968503937007874" top="0.3937007874015748" bottom="0.3937007874015748" header="0.5118110236220472" footer="0.5118110236220472"/>
  <pageSetup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7"/>
  <sheetViews>
    <sheetView workbookViewId="0" topLeftCell="A10">
      <selection activeCell="Z44" sqref="Z44"/>
    </sheetView>
  </sheetViews>
  <sheetFormatPr defaultColWidth="11.421875" defaultRowHeight="12.75"/>
  <cols>
    <col min="1" max="1" width="3.7109375" style="0" customWidth="1"/>
    <col min="2" max="4" width="1.8515625" style="0" customWidth="1"/>
    <col min="5" max="5" width="10.421875" style="0" customWidth="1"/>
    <col min="6" max="6" width="1.7109375" style="0" customWidth="1"/>
    <col min="7" max="7" width="10.7109375" style="0" customWidth="1"/>
    <col min="8" max="8" width="2.00390625" style="0" customWidth="1"/>
    <col min="9" max="9" width="1.8515625" style="448" customWidth="1"/>
    <col min="10" max="10" width="2.00390625" style="0" customWidth="1"/>
    <col min="11" max="13" width="1.8515625" style="0" customWidth="1"/>
    <col min="14" max="14" width="2.00390625" style="0" customWidth="1"/>
    <col min="15" max="15" width="1.8515625" style="0" customWidth="1"/>
    <col min="16" max="17" width="2.00390625" style="0" customWidth="1"/>
    <col min="18" max="18" width="1.8515625" style="0" customWidth="1"/>
    <col min="19" max="20" width="2.00390625" style="0" customWidth="1"/>
    <col min="21" max="21" width="1.8515625" style="0" customWidth="1"/>
    <col min="22" max="23" width="2.00390625" style="0" customWidth="1"/>
    <col min="24" max="24" width="1.8515625" style="0" customWidth="1"/>
    <col min="25" max="26" width="2.00390625" style="0" customWidth="1"/>
    <col min="27" max="27" width="1.8515625" style="0" customWidth="1"/>
    <col min="28" max="29" width="2.00390625" style="0" customWidth="1"/>
    <col min="30" max="31" width="1.8515625" style="0" customWidth="1"/>
    <col min="32" max="32" width="3.28125" style="0" customWidth="1"/>
    <col min="33" max="33" width="1.8515625" style="0" customWidth="1"/>
    <col min="34" max="34" width="3.00390625" style="0" customWidth="1"/>
    <col min="35" max="35" width="3.28125" style="0" customWidth="1"/>
    <col min="36" max="36" width="1.8515625" style="0" customWidth="1"/>
    <col min="37" max="37" width="3.28125" style="0" customWidth="1"/>
    <col min="38" max="39" width="2.57421875" style="0" customWidth="1"/>
    <col min="40" max="40" width="0.2890625" style="0" hidden="1" customWidth="1"/>
    <col min="41" max="41" width="10.7109375" style="0" customWidth="1"/>
  </cols>
  <sheetData>
    <row r="1" spans="1:40" ht="13.5" customHeight="1">
      <c r="A1" s="444"/>
      <c r="B1" s="445"/>
      <c r="C1" s="446"/>
      <c r="D1" s="445"/>
      <c r="E1" s="447"/>
      <c r="F1" s="446"/>
      <c r="G1" s="444"/>
      <c r="H1" s="448"/>
      <c r="I1" s="449"/>
      <c r="J1" s="450"/>
      <c r="K1" s="449"/>
      <c r="M1" s="448"/>
      <c r="N1" s="448"/>
      <c r="O1" s="451"/>
      <c r="P1" s="452"/>
      <c r="Q1" s="451"/>
      <c r="R1" s="448"/>
      <c r="S1" s="448"/>
      <c r="T1" s="448"/>
      <c r="U1" s="448"/>
      <c r="V1" s="448"/>
      <c r="W1" s="448"/>
      <c r="X1" s="452"/>
      <c r="Y1" s="448"/>
      <c r="Z1" s="452"/>
      <c r="AA1" s="448"/>
      <c r="AB1" s="448"/>
      <c r="AC1" s="448"/>
      <c r="AD1" s="448"/>
      <c r="AE1" s="448"/>
      <c r="AF1" s="448"/>
      <c r="AG1" s="448"/>
      <c r="AH1" s="448"/>
      <c r="AI1" s="448"/>
      <c r="AJ1" s="453"/>
      <c r="AK1" s="448"/>
      <c r="AL1" s="453"/>
      <c r="AM1" s="453"/>
      <c r="AN1" s="448"/>
    </row>
    <row r="2" spans="1:40" ht="13.5" customHeight="1">
      <c r="A2" s="454" t="s">
        <v>0</v>
      </c>
      <c r="B2" s="454"/>
      <c r="C2" s="454"/>
      <c r="D2" s="454"/>
      <c r="E2" s="454"/>
      <c r="F2" s="454"/>
      <c r="G2" s="261" t="s">
        <v>100</v>
      </c>
      <c r="H2" s="448"/>
      <c r="I2" s="449"/>
      <c r="J2" s="450"/>
      <c r="K2" s="449"/>
      <c r="M2" s="448"/>
      <c r="N2" s="448"/>
      <c r="O2" s="451"/>
      <c r="P2" s="452"/>
      <c r="Q2" s="451"/>
      <c r="R2" s="448"/>
      <c r="S2" s="448"/>
      <c r="T2" s="448"/>
      <c r="U2" s="448"/>
      <c r="V2" s="448"/>
      <c r="W2" s="448"/>
      <c r="X2" s="452"/>
      <c r="Y2" s="455"/>
      <c r="Z2" s="456" t="s">
        <v>189</v>
      </c>
      <c r="AA2" s="448"/>
      <c r="AB2" s="448"/>
      <c r="AC2" s="448"/>
      <c r="AD2" s="448"/>
      <c r="AE2" s="448"/>
      <c r="AF2" s="448"/>
      <c r="AG2" s="448"/>
      <c r="AH2" s="448"/>
      <c r="AI2" s="448"/>
      <c r="AJ2" s="453"/>
      <c r="AK2" s="448"/>
      <c r="AL2" s="453"/>
      <c r="AM2" s="453"/>
      <c r="AN2" s="448"/>
    </row>
    <row r="3" spans="1:40" ht="13.5" customHeight="1" thickBot="1">
      <c r="A3" s="448"/>
      <c r="B3" s="451"/>
      <c r="C3" s="457"/>
      <c r="D3" s="451"/>
      <c r="E3" s="458"/>
      <c r="F3" s="459"/>
      <c r="G3" s="458"/>
      <c r="H3" s="448"/>
      <c r="I3" s="460"/>
      <c r="J3" s="453"/>
      <c r="K3" s="460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</row>
    <row r="4" spans="1:39" ht="13.5" customHeight="1">
      <c r="A4" s="461" t="s">
        <v>1</v>
      </c>
      <c r="B4" s="462" t="s">
        <v>2</v>
      </c>
      <c r="C4" s="463"/>
      <c r="D4" s="463"/>
      <c r="E4" s="464"/>
      <c r="F4" s="464"/>
      <c r="G4" s="464"/>
      <c r="H4" s="465"/>
      <c r="I4" s="466">
        <v>1</v>
      </c>
      <c r="J4" s="467"/>
      <c r="K4" s="468"/>
      <c r="L4" s="466">
        <v>2</v>
      </c>
      <c r="M4" s="469"/>
      <c r="N4" s="466"/>
      <c r="O4" s="466">
        <v>3</v>
      </c>
      <c r="P4" s="469"/>
      <c r="Q4" s="470"/>
      <c r="R4" s="466">
        <v>4</v>
      </c>
      <c r="S4" s="466"/>
      <c r="T4" s="470"/>
      <c r="U4" s="466">
        <v>5</v>
      </c>
      <c r="V4" s="469"/>
      <c r="W4" s="466"/>
      <c r="X4" s="466">
        <v>6</v>
      </c>
      <c r="Y4" s="469"/>
      <c r="Z4" s="466"/>
      <c r="AA4" s="466">
        <v>7</v>
      </c>
      <c r="AB4" s="466"/>
      <c r="AC4" s="470"/>
      <c r="AD4" s="466">
        <v>8</v>
      </c>
      <c r="AE4" s="468"/>
      <c r="AF4" s="1063" t="s">
        <v>15</v>
      </c>
      <c r="AG4" s="1064"/>
      <c r="AH4" s="1065"/>
      <c r="AI4" s="1066" t="s">
        <v>16</v>
      </c>
      <c r="AJ4" s="1064"/>
      <c r="AK4" s="1065"/>
      <c r="AL4" s="1067" t="s">
        <v>17</v>
      </c>
      <c r="AM4" s="1068"/>
    </row>
    <row r="5" spans="1:39" ht="13.5" customHeight="1">
      <c r="A5" s="471">
        <v>1</v>
      </c>
      <c r="B5" s="472" t="s">
        <v>210</v>
      </c>
      <c r="C5" s="473"/>
      <c r="D5" s="474"/>
      <c r="F5" s="475"/>
      <c r="G5" s="476"/>
      <c r="H5" s="477"/>
      <c r="I5" s="478"/>
      <c r="J5" s="479"/>
      <c r="K5" s="480">
        <f>+I42</f>
        <v>3</v>
      </c>
      <c r="L5" s="481" t="s">
        <v>18</v>
      </c>
      <c r="M5" s="482">
        <f>+K42</f>
        <v>2</v>
      </c>
      <c r="N5" s="480">
        <f>+AK36</f>
        <v>3</v>
      </c>
      <c r="O5" s="481" t="s">
        <v>18</v>
      </c>
      <c r="P5" s="482">
        <f>+AM36</f>
        <v>0</v>
      </c>
      <c r="Q5" s="480">
        <f>+I38</f>
        <v>3</v>
      </c>
      <c r="R5" s="481" t="s">
        <v>18</v>
      </c>
      <c r="S5" s="483">
        <f>+K38</f>
        <v>2</v>
      </c>
      <c r="T5" s="480">
        <f>+AK32</f>
        <v>1</v>
      </c>
      <c r="U5" s="481" t="s">
        <v>18</v>
      </c>
      <c r="V5" s="482">
        <f>+AM32</f>
        <v>3</v>
      </c>
      <c r="W5" s="483">
        <f>+I33</f>
        <v>3</v>
      </c>
      <c r="X5" s="484" t="s">
        <v>18</v>
      </c>
      <c r="Y5" s="482">
        <f>+K33</f>
        <v>0</v>
      </c>
      <c r="Z5" s="483">
        <f>+AK27</f>
        <v>0</v>
      </c>
      <c r="AA5" s="484" t="s">
        <v>18</v>
      </c>
      <c r="AB5" s="483">
        <f>+AM27</f>
        <v>0</v>
      </c>
      <c r="AC5" s="480">
        <f>+I24</f>
        <v>3</v>
      </c>
      <c r="AD5" s="481" t="s">
        <v>18</v>
      </c>
      <c r="AE5" s="483">
        <f>+K24</f>
        <v>2</v>
      </c>
      <c r="AF5" s="485">
        <f>SUM(K6,N6,Q6,T6,W6,Z6,AC6)</f>
        <v>5</v>
      </c>
      <c r="AG5" s="486" t="s">
        <v>18</v>
      </c>
      <c r="AH5" s="487">
        <f>SUM(AE6,AB6,Y6,V6,S6,P6,M6)</f>
        <v>1</v>
      </c>
      <c r="AI5" s="486">
        <f>SUM(H5,K5,N5,Q5,T5,W5,Z5,AC5)</f>
        <v>16</v>
      </c>
      <c r="AJ5" s="486" t="s">
        <v>18</v>
      </c>
      <c r="AK5" s="486">
        <f>SUM(J5,M5,P5,S5,V5,Y5,AB5,AE5,)</f>
        <v>9</v>
      </c>
      <c r="AL5" s="1076"/>
      <c r="AM5" s="1077"/>
    </row>
    <row r="6" spans="1:39" ht="13.5" customHeight="1">
      <c r="A6" s="488"/>
      <c r="B6" s="489" t="s">
        <v>112</v>
      </c>
      <c r="C6" s="490"/>
      <c r="D6" s="491"/>
      <c r="E6" s="490"/>
      <c r="F6" s="492"/>
      <c r="G6" s="493"/>
      <c r="H6" s="494"/>
      <c r="I6" s="494"/>
      <c r="J6" s="495"/>
      <c r="K6" s="496">
        <f>IF(K5=3,1,0)</f>
        <v>1</v>
      </c>
      <c r="L6" s="497"/>
      <c r="M6" s="498">
        <f>IF(M5=3,1,0)</f>
        <v>0</v>
      </c>
      <c r="N6" s="496">
        <f>IF(N5=3,1,0)</f>
        <v>1</v>
      </c>
      <c r="O6" s="497"/>
      <c r="P6" s="498">
        <f>IF(P5=3,1,0)</f>
        <v>0</v>
      </c>
      <c r="Q6" s="496">
        <f>IF(Q5=3,1,0)</f>
        <v>1</v>
      </c>
      <c r="R6" s="497"/>
      <c r="S6" s="498">
        <f>IF(S5=3,1,0)</f>
        <v>0</v>
      </c>
      <c r="T6" s="496">
        <f>IF(T5=3,1,0)</f>
        <v>0</v>
      </c>
      <c r="U6" s="497"/>
      <c r="V6" s="498">
        <f>IF(V5=3,1,0)</f>
        <v>1</v>
      </c>
      <c r="W6" s="496">
        <f>IF(W5=3,1,0)</f>
        <v>1</v>
      </c>
      <c r="X6" s="499"/>
      <c r="Y6" s="498">
        <f>IF(Y5=3,1,0)</f>
        <v>0</v>
      </c>
      <c r="Z6" s="496">
        <f>IF(Z5=3,1,0)</f>
        <v>0</v>
      </c>
      <c r="AA6" s="499"/>
      <c r="AB6" s="498">
        <f>IF(AB5=3,1,0)</f>
        <v>0</v>
      </c>
      <c r="AC6" s="496">
        <f>IF(AC5=3,1,0)</f>
        <v>1</v>
      </c>
      <c r="AD6" s="497"/>
      <c r="AE6" s="496">
        <f>IF(AE5=3,1,0)</f>
        <v>0</v>
      </c>
      <c r="AF6" s="500"/>
      <c r="AG6" s="501"/>
      <c r="AH6" s="502"/>
      <c r="AI6" s="501"/>
      <c r="AJ6" s="501"/>
      <c r="AK6" s="501"/>
      <c r="AL6" s="503"/>
      <c r="AM6" s="504"/>
    </row>
    <row r="7" spans="1:39" ht="13.5" customHeight="1">
      <c r="A7" s="471">
        <v>2</v>
      </c>
      <c r="B7" s="472" t="s">
        <v>213</v>
      </c>
      <c r="C7" s="473"/>
      <c r="D7" s="474"/>
      <c r="F7" s="505"/>
      <c r="G7" s="506"/>
      <c r="H7" s="507">
        <f>+K42</f>
        <v>2</v>
      </c>
      <c r="I7" s="481" t="s">
        <v>18</v>
      </c>
      <c r="J7" s="508">
        <f>+I42</f>
        <v>3</v>
      </c>
      <c r="K7" s="509"/>
      <c r="L7" s="510"/>
      <c r="M7" s="511"/>
      <c r="N7" s="480">
        <f>+I37</f>
        <v>3</v>
      </c>
      <c r="O7" s="481" t="s">
        <v>18</v>
      </c>
      <c r="P7" s="482">
        <f>+K37</f>
        <v>0</v>
      </c>
      <c r="Q7" s="480">
        <f>+AK31</f>
        <v>3</v>
      </c>
      <c r="R7" s="481" t="s">
        <v>18</v>
      </c>
      <c r="S7" s="483">
        <f>+AM31</f>
        <v>1</v>
      </c>
      <c r="T7" s="480">
        <f>+I32</f>
        <v>2</v>
      </c>
      <c r="U7" s="481" t="s">
        <v>18</v>
      </c>
      <c r="V7" s="482">
        <f>+K32</f>
        <v>3</v>
      </c>
      <c r="W7" s="483">
        <f>+AK26</f>
        <v>3</v>
      </c>
      <c r="X7" s="484" t="s">
        <v>18</v>
      </c>
      <c r="Y7" s="482">
        <f>+AM26</f>
        <v>1</v>
      </c>
      <c r="Z7" s="483">
        <f>+I25</f>
        <v>0</v>
      </c>
      <c r="AA7" s="484" t="s">
        <v>18</v>
      </c>
      <c r="AB7" s="483">
        <f>+K25</f>
        <v>0</v>
      </c>
      <c r="AC7" s="480">
        <f>+AK37</f>
        <v>3</v>
      </c>
      <c r="AD7" s="481" t="s">
        <v>18</v>
      </c>
      <c r="AE7" s="483">
        <f>+AM37</f>
        <v>1</v>
      </c>
      <c r="AF7" s="485">
        <f>SUM(AC8,Z8,W8,T8,Q8,N8,H8)</f>
        <v>4</v>
      </c>
      <c r="AG7" s="486" t="s">
        <v>18</v>
      </c>
      <c r="AH7" s="487">
        <f>SUM(AE8,AB8,Y8,V8,S8,P8,J8)</f>
        <v>2</v>
      </c>
      <c r="AI7" s="486">
        <f>SUM(H7,K7,N7,Q7,T7,W7,Z7,AC7)</f>
        <v>16</v>
      </c>
      <c r="AJ7" s="486" t="s">
        <v>18</v>
      </c>
      <c r="AK7" s="486">
        <f>SUM(J7,M7,P7,S7,V7,Y7,AB7,AE7,)</f>
        <v>9</v>
      </c>
      <c r="AL7" s="1076"/>
      <c r="AM7" s="1077"/>
    </row>
    <row r="8" spans="1:39" ht="13.5" customHeight="1">
      <c r="A8" s="488"/>
      <c r="B8" s="489" t="s">
        <v>124</v>
      </c>
      <c r="C8" s="490"/>
      <c r="D8" s="491"/>
      <c r="E8" s="490"/>
      <c r="F8" s="492"/>
      <c r="G8" s="493"/>
      <c r="H8" s="496">
        <f>IF(H7=3,1,0)</f>
        <v>0</v>
      </c>
      <c r="I8" s="497"/>
      <c r="J8" s="496">
        <f>IF(J7=3,1,0)</f>
        <v>1</v>
      </c>
      <c r="K8" s="512"/>
      <c r="L8" s="513"/>
      <c r="M8" s="514"/>
      <c r="N8" s="496">
        <f>IF(N7=3,1,0)</f>
        <v>1</v>
      </c>
      <c r="O8" s="497"/>
      <c r="P8" s="498">
        <f>IF(P7=3,1,0)</f>
        <v>0</v>
      </c>
      <c r="Q8" s="496">
        <f>IF(Q7=3,1,0)</f>
        <v>1</v>
      </c>
      <c r="R8" s="497"/>
      <c r="S8" s="498">
        <f>IF(S7=3,1,0)</f>
        <v>0</v>
      </c>
      <c r="T8" s="496">
        <f>IF(T7=3,1,0)</f>
        <v>0</v>
      </c>
      <c r="U8" s="497"/>
      <c r="V8" s="498">
        <f>IF(V7=3,1,0)</f>
        <v>1</v>
      </c>
      <c r="W8" s="496">
        <f>IF(W7=3,1,0)</f>
        <v>1</v>
      </c>
      <c r="X8" s="499"/>
      <c r="Y8" s="498">
        <f>IF(Y7=3,1,0)</f>
        <v>0</v>
      </c>
      <c r="Z8" s="496">
        <f>IF(Z7=3,1,0)</f>
        <v>0</v>
      </c>
      <c r="AA8" s="499"/>
      <c r="AB8" s="498">
        <f>IF(AB7=3,1,0)</f>
        <v>0</v>
      </c>
      <c r="AC8" s="496">
        <f>IF(AC7=3,1,0)</f>
        <v>1</v>
      </c>
      <c r="AD8" s="497"/>
      <c r="AE8" s="496">
        <f>IF(AE7=3,1,0)</f>
        <v>0</v>
      </c>
      <c r="AF8" s="500"/>
      <c r="AG8" s="501"/>
      <c r="AH8" s="502"/>
      <c r="AI8" s="501"/>
      <c r="AJ8" s="501"/>
      <c r="AK8" s="501"/>
      <c r="AL8" s="503"/>
      <c r="AM8" s="504"/>
    </row>
    <row r="9" spans="1:39" ht="13.5" customHeight="1">
      <c r="A9" s="471">
        <v>3</v>
      </c>
      <c r="B9" s="472" t="s">
        <v>217</v>
      </c>
      <c r="C9" s="473"/>
      <c r="D9" s="474"/>
      <c r="F9" s="505"/>
      <c r="G9" s="506"/>
      <c r="H9" s="507">
        <f>+AM36</f>
        <v>0</v>
      </c>
      <c r="I9" s="481" t="s">
        <v>18</v>
      </c>
      <c r="J9" s="508">
        <f>+AK36</f>
        <v>3</v>
      </c>
      <c r="K9" s="507">
        <f>+K37</f>
        <v>0</v>
      </c>
      <c r="L9" s="481" t="s">
        <v>18</v>
      </c>
      <c r="M9" s="508">
        <f>+I37</f>
        <v>3</v>
      </c>
      <c r="N9" s="509"/>
      <c r="O9" s="478"/>
      <c r="P9" s="515"/>
      <c r="Q9" s="480">
        <f>+I31</f>
        <v>1</v>
      </c>
      <c r="R9" s="481" t="s">
        <v>18</v>
      </c>
      <c r="S9" s="483">
        <f>+K31</f>
        <v>3</v>
      </c>
      <c r="T9" s="480">
        <f>+AK25</f>
        <v>0</v>
      </c>
      <c r="U9" s="481" t="s">
        <v>18</v>
      </c>
      <c r="V9" s="482">
        <f>+AM25</f>
        <v>3</v>
      </c>
      <c r="W9" s="483">
        <f>+I26</f>
        <v>2</v>
      </c>
      <c r="X9" s="484" t="s">
        <v>18</v>
      </c>
      <c r="Y9" s="482">
        <f>+K26</f>
        <v>3</v>
      </c>
      <c r="Z9" s="483">
        <f>+I43</f>
        <v>0</v>
      </c>
      <c r="AA9" s="484" t="s">
        <v>18</v>
      </c>
      <c r="AB9" s="483">
        <f>+K43</f>
        <v>0</v>
      </c>
      <c r="AC9" s="480">
        <f>+AK30</f>
        <v>3</v>
      </c>
      <c r="AD9" s="481" t="s">
        <v>18</v>
      </c>
      <c r="AE9" s="483">
        <f>+AM30</f>
        <v>0</v>
      </c>
      <c r="AF9" s="485">
        <f>SUM(AC10,Z10,W10,T10,Q10,K10,H10)</f>
        <v>1</v>
      </c>
      <c r="AG9" s="486" t="s">
        <v>18</v>
      </c>
      <c r="AH9" s="487">
        <f>SUM(AE10,AB10,Y10,V10,S10,M10,J10)</f>
        <v>5</v>
      </c>
      <c r="AI9" s="486">
        <f>SUM(H9,K9,N9,Q9,T9,W9,Z9,AC9)</f>
        <v>6</v>
      </c>
      <c r="AJ9" s="486" t="s">
        <v>18</v>
      </c>
      <c r="AK9" s="486">
        <f>SUM(J9,M9,P9,S9,V9,Y9,AB9,AE9,)</f>
        <v>15</v>
      </c>
      <c r="AL9" s="1076"/>
      <c r="AM9" s="1077"/>
    </row>
    <row r="10" spans="1:39" ht="13.5" customHeight="1">
      <c r="A10" s="488"/>
      <c r="B10" s="489" t="s">
        <v>216</v>
      </c>
      <c r="C10" s="490"/>
      <c r="D10" s="491"/>
      <c r="E10" s="490"/>
      <c r="F10" s="492"/>
      <c r="G10" s="493"/>
      <c r="H10" s="496">
        <f>IF(H9=3,1,0)</f>
        <v>0</v>
      </c>
      <c r="I10" s="497"/>
      <c r="J10" s="498">
        <f>IF(J9=3,1,0)</f>
        <v>1</v>
      </c>
      <c r="K10" s="496">
        <f>IF(K9=3,1,0)</f>
        <v>0</v>
      </c>
      <c r="L10" s="497"/>
      <c r="M10" s="496">
        <f>IF(M9=3,1,0)</f>
        <v>1</v>
      </c>
      <c r="N10" s="512"/>
      <c r="O10" s="494"/>
      <c r="P10" s="516"/>
      <c r="Q10" s="496">
        <f>IF(Q9=3,1,0)</f>
        <v>0</v>
      </c>
      <c r="R10" s="497"/>
      <c r="S10" s="498">
        <f>IF(S9=3,1,0)</f>
        <v>1</v>
      </c>
      <c r="T10" s="496">
        <f>IF(T9=3,1,0)</f>
        <v>0</v>
      </c>
      <c r="U10" s="497"/>
      <c r="V10" s="498">
        <f>IF(V9=3,1,0)</f>
        <v>1</v>
      </c>
      <c r="W10" s="496">
        <f>IF(W9=3,1,0)</f>
        <v>0</v>
      </c>
      <c r="X10" s="499"/>
      <c r="Y10" s="498">
        <f>IF(Y9=3,1,0)</f>
        <v>1</v>
      </c>
      <c r="Z10" s="496">
        <f>IF(Z9=3,1,0)</f>
        <v>0</v>
      </c>
      <c r="AA10" s="499"/>
      <c r="AB10" s="498">
        <f>IF(AB9=3,1,0)</f>
        <v>0</v>
      </c>
      <c r="AC10" s="496">
        <f>IF(AC9=3,1,0)</f>
        <v>1</v>
      </c>
      <c r="AD10" s="497"/>
      <c r="AE10" s="496">
        <f>IF(AE9=3,1,0)</f>
        <v>0</v>
      </c>
      <c r="AF10" s="500"/>
      <c r="AG10" s="501"/>
      <c r="AH10" s="502"/>
      <c r="AI10" s="501"/>
      <c r="AJ10" s="501"/>
      <c r="AK10" s="501"/>
      <c r="AL10" s="503"/>
      <c r="AM10" s="504"/>
    </row>
    <row r="11" spans="1:39" ht="13.5" customHeight="1">
      <c r="A11" s="471">
        <v>4</v>
      </c>
      <c r="B11" s="472" t="s">
        <v>219</v>
      </c>
      <c r="C11" s="473"/>
      <c r="D11" s="474"/>
      <c r="F11" s="505"/>
      <c r="G11" s="506"/>
      <c r="H11" s="507">
        <f>+K38</f>
        <v>2</v>
      </c>
      <c r="I11" s="481" t="s">
        <v>18</v>
      </c>
      <c r="J11" s="508">
        <f>+I38</f>
        <v>3</v>
      </c>
      <c r="K11" s="507">
        <f>+AM31</f>
        <v>1</v>
      </c>
      <c r="L11" s="481" t="s">
        <v>18</v>
      </c>
      <c r="M11" s="508">
        <f>+AK31</f>
        <v>3</v>
      </c>
      <c r="N11" s="507">
        <f>+K31</f>
        <v>3</v>
      </c>
      <c r="O11" s="481" t="s">
        <v>18</v>
      </c>
      <c r="P11" s="482">
        <f>+I31</f>
        <v>1</v>
      </c>
      <c r="Q11" s="517"/>
      <c r="R11" s="478"/>
      <c r="S11" s="479"/>
      <c r="T11" s="480">
        <f>+I27</f>
        <v>2</v>
      </c>
      <c r="U11" s="518" t="s">
        <v>18</v>
      </c>
      <c r="V11" s="482">
        <f>+K27</f>
        <v>3</v>
      </c>
      <c r="W11" s="483">
        <f>+I44</f>
        <v>3</v>
      </c>
      <c r="X11" s="484" t="s">
        <v>18</v>
      </c>
      <c r="Y11" s="482">
        <f>+K44</f>
        <v>0</v>
      </c>
      <c r="Z11" s="483">
        <f>+AK38</f>
        <v>0</v>
      </c>
      <c r="AA11" s="484" t="s">
        <v>18</v>
      </c>
      <c r="AB11" s="483">
        <f>+AM38</f>
        <v>0</v>
      </c>
      <c r="AC11" s="480">
        <f>+AK24</f>
        <v>1</v>
      </c>
      <c r="AD11" s="481" t="s">
        <v>18</v>
      </c>
      <c r="AE11" s="483">
        <f>+AM24</f>
        <v>3</v>
      </c>
      <c r="AF11" s="485">
        <f>SUM(AC12,Z12,W12,T12,N12,K12,H12)</f>
        <v>2</v>
      </c>
      <c r="AG11" s="486" t="s">
        <v>18</v>
      </c>
      <c r="AH11" s="487">
        <f>SUM(AE12,AB12,Y12,V12,P12,M12,J12)</f>
        <v>4</v>
      </c>
      <c r="AI11" s="486">
        <f>SUM(H11,K11,N11,Q11,T11,W11,Z11,AC11)</f>
        <v>12</v>
      </c>
      <c r="AJ11" s="486" t="s">
        <v>18</v>
      </c>
      <c r="AK11" s="486">
        <f>SUM(J11,M11,P11,S11,V11,Y11,AB11,AE11,)</f>
        <v>13</v>
      </c>
      <c r="AL11" s="1076"/>
      <c r="AM11" s="1077"/>
    </row>
    <row r="12" spans="1:39" ht="13.5" customHeight="1">
      <c r="A12" s="488"/>
      <c r="B12" s="489" t="s">
        <v>122</v>
      </c>
      <c r="C12" s="490"/>
      <c r="D12" s="491"/>
      <c r="E12" s="490"/>
      <c r="F12" s="492"/>
      <c r="G12" s="493"/>
      <c r="H12" s="496">
        <f>IF(H11=3,1,0)</f>
        <v>0</v>
      </c>
      <c r="I12" s="497"/>
      <c r="J12" s="498">
        <f>IF(J11=3,1,0)</f>
        <v>1</v>
      </c>
      <c r="K12" s="496">
        <f>IF(K11=3,1,0)</f>
        <v>0</v>
      </c>
      <c r="L12" s="497"/>
      <c r="M12" s="498">
        <f>IF(M11=3,1,0)</f>
        <v>1</v>
      </c>
      <c r="N12" s="496">
        <f>IF(N11=3,1,0)</f>
        <v>1</v>
      </c>
      <c r="O12" s="497"/>
      <c r="P12" s="496">
        <f>IF(P11=3,1,0)</f>
        <v>0</v>
      </c>
      <c r="Q12" s="519"/>
      <c r="R12" s="494"/>
      <c r="S12" s="494"/>
      <c r="T12" s="520">
        <f>IF(T11=3,1,0)</f>
        <v>0</v>
      </c>
      <c r="U12" s="521"/>
      <c r="V12" s="498">
        <f>IF(V11=3,1,0)</f>
        <v>1</v>
      </c>
      <c r="W12" s="496">
        <f>IF(W11=3,1,0)</f>
        <v>1</v>
      </c>
      <c r="X12" s="499"/>
      <c r="Y12" s="498">
        <f>IF(Y11=3,1,0)</f>
        <v>0</v>
      </c>
      <c r="Z12" s="496">
        <f>IF(Z11=3,1,0)</f>
        <v>0</v>
      </c>
      <c r="AA12" s="499"/>
      <c r="AB12" s="498">
        <f>IF(AB11=3,1,0)</f>
        <v>0</v>
      </c>
      <c r="AC12" s="496">
        <f>IF(AC11=3,1,0)</f>
        <v>0</v>
      </c>
      <c r="AD12" s="497"/>
      <c r="AE12" s="496">
        <f>IF(AE11=3,1,0)</f>
        <v>1</v>
      </c>
      <c r="AF12" s="500"/>
      <c r="AG12" s="501"/>
      <c r="AH12" s="502"/>
      <c r="AI12" s="501"/>
      <c r="AJ12" s="501"/>
      <c r="AK12" s="501"/>
      <c r="AL12" s="503"/>
      <c r="AM12" s="504"/>
    </row>
    <row r="13" spans="1:39" ht="13.5" customHeight="1">
      <c r="A13" s="522">
        <v>5</v>
      </c>
      <c r="B13" s="523" t="s">
        <v>220</v>
      </c>
      <c r="C13" s="448"/>
      <c r="D13" s="448"/>
      <c r="F13" s="524"/>
      <c r="G13" s="525"/>
      <c r="H13" s="526">
        <f>+AM32</f>
        <v>3</v>
      </c>
      <c r="I13" s="527" t="s">
        <v>18</v>
      </c>
      <c r="J13" s="528">
        <f>+AK32</f>
        <v>1</v>
      </c>
      <c r="K13" s="526">
        <f>+K32</f>
        <v>3</v>
      </c>
      <c r="L13" s="527" t="s">
        <v>18</v>
      </c>
      <c r="M13" s="528">
        <f>+I32</f>
        <v>2</v>
      </c>
      <c r="N13" s="526">
        <f>+AM25</f>
        <v>3</v>
      </c>
      <c r="O13" s="527" t="s">
        <v>18</v>
      </c>
      <c r="P13" s="528">
        <f>+AK25</f>
        <v>0</v>
      </c>
      <c r="Q13" s="526">
        <f>+K27</f>
        <v>3</v>
      </c>
      <c r="R13" s="529" t="s">
        <v>18</v>
      </c>
      <c r="S13" s="526">
        <f>+I27</f>
        <v>2</v>
      </c>
      <c r="T13" s="530"/>
      <c r="U13" s="531"/>
      <c r="V13" s="532"/>
      <c r="W13" s="533">
        <f>+AK39</f>
        <v>3</v>
      </c>
      <c r="X13" s="529" t="s">
        <v>18</v>
      </c>
      <c r="Y13" s="534">
        <f>+AM39</f>
        <v>0</v>
      </c>
      <c r="Z13" s="533">
        <f>+I39</f>
        <v>0</v>
      </c>
      <c r="AA13" s="529" t="s">
        <v>18</v>
      </c>
      <c r="AB13" s="533">
        <f>+K39</f>
        <v>0</v>
      </c>
      <c r="AC13" s="535">
        <f>+I45</f>
        <v>3</v>
      </c>
      <c r="AD13" s="527" t="s">
        <v>18</v>
      </c>
      <c r="AE13" s="536">
        <f>+K45</f>
        <v>0</v>
      </c>
      <c r="AF13" s="537">
        <f>SUM(AC14,Z14,W14,Q14,N14,K14,H14)</f>
        <v>6</v>
      </c>
      <c r="AG13" s="538" t="s">
        <v>18</v>
      </c>
      <c r="AH13" s="539">
        <f>SUM(AE14,AB14,Y14,S14,P14,M14,J14)</f>
        <v>0</v>
      </c>
      <c r="AI13" s="538">
        <f>SUM(H13,K13,N13,Q13,T13,W13,Z13,AC13)</f>
        <v>18</v>
      </c>
      <c r="AJ13" s="538" t="s">
        <v>18</v>
      </c>
      <c r="AK13" s="539">
        <f>SUM(J13,M13,P13,S13,V13,Y13,AB13,AE13,)</f>
        <v>5</v>
      </c>
      <c r="AL13" s="1078"/>
      <c r="AM13" s="1079"/>
    </row>
    <row r="14" spans="1:39" ht="13.5" customHeight="1">
      <c r="A14" s="540"/>
      <c r="B14" s="489" t="s">
        <v>139</v>
      </c>
      <c r="C14" s="490"/>
      <c r="D14" s="490"/>
      <c r="E14" s="490"/>
      <c r="F14" s="541"/>
      <c r="G14" s="525"/>
      <c r="H14" s="496">
        <f>IF(H13=3,1,0)</f>
        <v>1</v>
      </c>
      <c r="I14" s="497"/>
      <c r="J14" s="498">
        <f>IF(J13=3,1,0)</f>
        <v>0</v>
      </c>
      <c r="K14" s="496">
        <f>IF(K13=3,1,0)</f>
        <v>1</v>
      </c>
      <c r="L14" s="497"/>
      <c r="M14" s="498">
        <f>IF(M13=3,1,0)</f>
        <v>0</v>
      </c>
      <c r="N14" s="496">
        <f>IF(N13=3,1,0)</f>
        <v>1</v>
      </c>
      <c r="O14" s="497"/>
      <c r="P14" s="498">
        <f>IF(P13=3,1,0)</f>
        <v>0</v>
      </c>
      <c r="Q14" s="496">
        <f>IF(Q13=3,1,0)</f>
        <v>1</v>
      </c>
      <c r="R14" s="499"/>
      <c r="S14" s="498">
        <f>IF(S13=3,1,0)</f>
        <v>0</v>
      </c>
      <c r="T14" s="531"/>
      <c r="U14" s="542"/>
      <c r="V14" s="543"/>
      <c r="W14" s="496">
        <f>IF(W13=3,1,0)</f>
        <v>1</v>
      </c>
      <c r="X14" s="544"/>
      <c r="Y14" s="498">
        <f>IF(Y13=3,1,0)</f>
        <v>0</v>
      </c>
      <c r="Z14" s="496">
        <f>IF(Z13=3,1,0)</f>
        <v>0</v>
      </c>
      <c r="AA14" s="544"/>
      <c r="AB14" s="498">
        <f>IF(AB13=3,1,0)</f>
        <v>0</v>
      </c>
      <c r="AC14" s="496">
        <f>IF(AC13=3,1,0)</f>
        <v>1</v>
      </c>
      <c r="AD14" s="497"/>
      <c r="AE14" s="496">
        <f>IF(AE13=3,1,0)</f>
        <v>0</v>
      </c>
      <c r="AF14" s="500"/>
      <c r="AG14" s="501"/>
      <c r="AH14" s="502"/>
      <c r="AI14" s="501"/>
      <c r="AJ14" s="501"/>
      <c r="AK14" s="502"/>
      <c r="AL14" s="545"/>
      <c r="AM14" s="546"/>
    </row>
    <row r="15" spans="1:39" ht="13.5" customHeight="1">
      <c r="A15" s="522">
        <v>6</v>
      </c>
      <c r="B15" s="523" t="s">
        <v>223</v>
      </c>
      <c r="C15" s="473"/>
      <c r="D15" s="473"/>
      <c r="F15" s="455"/>
      <c r="G15" s="547"/>
      <c r="H15" s="548">
        <f>+K33</f>
        <v>0</v>
      </c>
      <c r="I15" s="481" t="s">
        <v>18</v>
      </c>
      <c r="J15" s="549">
        <f>+I33</f>
        <v>3</v>
      </c>
      <c r="K15" s="548">
        <f>+AM26</f>
        <v>1</v>
      </c>
      <c r="L15" s="481" t="s">
        <v>18</v>
      </c>
      <c r="M15" s="549">
        <f>+AK26</f>
        <v>3</v>
      </c>
      <c r="N15" s="548">
        <f>+K26</f>
        <v>3</v>
      </c>
      <c r="O15" s="481" t="s">
        <v>18</v>
      </c>
      <c r="P15" s="549">
        <f>+I26</f>
        <v>2</v>
      </c>
      <c r="Q15" s="548">
        <f>+K44</f>
        <v>0</v>
      </c>
      <c r="R15" s="529" t="s">
        <v>18</v>
      </c>
      <c r="S15" s="548">
        <f>+I44</f>
        <v>3</v>
      </c>
      <c r="T15" s="550">
        <f>+AM39</f>
        <v>0</v>
      </c>
      <c r="U15" s="529" t="s">
        <v>18</v>
      </c>
      <c r="V15" s="551">
        <f>+AK39</f>
        <v>3</v>
      </c>
      <c r="W15" s="552"/>
      <c r="X15" s="552"/>
      <c r="Y15" s="553"/>
      <c r="Z15" s="554">
        <f>+AK33</f>
        <v>0</v>
      </c>
      <c r="AA15" s="555" t="s">
        <v>18</v>
      </c>
      <c r="AB15" s="554">
        <f>+AM33</f>
        <v>0</v>
      </c>
      <c r="AC15" s="480">
        <f>+I36</f>
        <v>3</v>
      </c>
      <c r="AD15" s="481" t="s">
        <v>18</v>
      </c>
      <c r="AE15" s="483">
        <f>+K36</f>
        <v>2</v>
      </c>
      <c r="AF15" s="485">
        <f>SUM(AC16,Z16,T16,Q16,N16,K16,H16)</f>
        <v>2</v>
      </c>
      <c r="AG15" s="486" t="s">
        <v>18</v>
      </c>
      <c r="AH15" s="487">
        <f>SUM(AE16,AB16,V16,S16,P16,M16,J16)</f>
        <v>4</v>
      </c>
      <c r="AI15" s="486">
        <f>SUM(H15,K15,N15,Q15,T15,W15,Z15,AC15)</f>
        <v>7</v>
      </c>
      <c r="AJ15" s="486" t="s">
        <v>18</v>
      </c>
      <c r="AK15" s="487">
        <f>SUM(J15,M15,P15,S15,V15,Y15,AB15,AE15,)</f>
        <v>16</v>
      </c>
      <c r="AL15" s="1078"/>
      <c r="AM15" s="1079"/>
    </row>
    <row r="16" spans="1:39" ht="13.5" customHeight="1">
      <c r="A16" s="540"/>
      <c r="B16" s="489" t="s">
        <v>224</v>
      </c>
      <c r="C16" s="490"/>
      <c r="D16" s="490"/>
      <c r="E16" s="490"/>
      <c r="F16" s="556"/>
      <c r="G16" s="557"/>
      <c r="H16" s="496">
        <f>IF(H15=3,1,0)</f>
        <v>0</v>
      </c>
      <c r="I16" s="497"/>
      <c r="J16" s="498">
        <f>IF(J15=3,1,0)</f>
        <v>1</v>
      </c>
      <c r="K16" s="496">
        <f>IF(K15=3,1,0)</f>
        <v>0</v>
      </c>
      <c r="L16" s="497"/>
      <c r="M16" s="498">
        <f>IF(M15=3,1,0)</f>
        <v>1</v>
      </c>
      <c r="N16" s="496">
        <f>IF(N15=3,1,0)</f>
        <v>1</v>
      </c>
      <c r="O16" s="497"/>
      <c r="P16" s="498">
        <f>IF(P15=3,1,0)</f>
        <v>0</v>
      </c>
      <c r="Q16" s="496">
        <f>IF(Q15=3,1,0)</f>
        <v>0</v>
      </c>
      <c r="R16" s="499"/>
      <c r="S16" s="498">
        <f>IF(S15=3,1,0)</f>
        <v>1</v>
      </c>
      <c r="T16" s="496">
        <f>IF(T15=3,1,0)</f>
        <v>0</v>
      </c>
      <c r="U16" s="499"/>
      <c r="V16" s="496">
        <f>IF(V15=3,1,0)</f>
        <v>1</v>
      </c>
      <c r="W16" s="558"/>
      <c r="X16" s="542"/>
      <c r="Y16" s="543"/>
      <c r="Z16" s="496">
        <f>IF(Z15=3,1,0)</f>
        <v>0</v>
      </c>
      <c r="AA16" s="559"/>
      <c r="AB16" s="498">
        <f>IF(AB15=3,1,0)</f>
        <v>0</v>
      </c>
      <c r="AC16" s="496">
        <f>IF(AC15=3,1,0)</f>
        <v>1</v>
      </c>
      <c r="AD16" s="497"/>
      <c r="AE16" s="496">
        <f>IF(AE15=3,1,0)</f>
        <v>0</v>
      </c>
      <c r="AF16" s="500"/>
      <c r="AG16" s="501"/>
      <c r="AH16" s="502"/>
      <c r="AI16" s="501"/>
      <c r="AJ16" s="501"/>
      <c r="AK16" s="502"/>
      <c r="AL16" s="545"/>
      <c r="AM16" s="504"/>
    </row>
    <row r="17" spans="1:39" ht="13.5" customHeight="1">
      <c r="A17" s="522">
        <v>7</v>
      </c>
      <c r="B17" s="523"/>
      <c r="C17" s="448"/>
      <c r="D17" s="448"/>
      <c r="F17" s="455"/>
      <c r="G17" s="525"/>
      <c r="H17" s="526">
        <f>+AM27</f>
        <v>0</v>
      </c>
      <c r="I17" s="527" t="s">
        <v>18</v>
      </c>
      <c r="J17" s="528">
        <f>+AK27</f>
        <v>0</v>
      </c>
      <c r="K17" s="526">
        <f>+K25</f>
        <v>0</v>
      </c>
      <c r="L17" s="527" t="s">
        <v>18</v>
      </c>
      <c r="M17" s="528">
        <f>+I25</f>
        <v>0</v>
      </c>
      <c r="N17" s="526">
        <f>+K43</f>
        <v>0</v>
      </c>
      <c r="O17" s="527" t="s">
        <v>18</v>
      </c>
      <c r="P17" s="528">
        <f>+I43</f>
        <v>0</v>
      </c>
      <c r="Q17" s="526">
        <f>+AM38</f>
        <v>0</v>
      </c>
      <c r="R17" s="529" t="s">
        <v>18</v>
      </c>
      <c r="S17" s="526">
        <f>+AK38</f>
        <v>0</v>
      </c>
      <c r="T17" s="560">
        <f>+K39</f>
        <v>0</v>
      </c>
      <c r="U17" s="529" t="s">
        <v>18</v>
      </c>
      <c r="V17" s="534">
        <f>+I39</f>
        <v>0</v>
      </c>
      <c r="W17" s="533">
        <f>+AM33</f>
        <v>0</v>
      </c>
      <c r="X17" s="529" t="s">
        <v>18</v>
      </c>
      <c r="Y17" s="534">
        <f>+AK33</f>
        <v>0</v>
      </c>
      <c r="Z17" s="531"/>
      <c r="AA17" s="531"/>
      <c r="AB17" s="531"/>
      <c r="AC17" s="535">
        <f>+I30</f>
        <v>0</v>
      </c>
      <c r="AD17" s="527" t="s">
        <v>18</v>
      </c>
      <c r="AE17" s="536">
        <f>+K30</f>
        <v>0</v>
      </c>
      <c r="AF17" s="537">
        <f>SUM(AC18,W18,T18,Q18,N18,K18,H18)</f>
        <v>0</v>
      </c>
      <c r="AG17" s="538" t="s">
        <v>18</v>
      </c>
      <c r="AH17" s="539">
        <f>SUM(AE18,Y18,V18,S18,P18,M18,J18)</f>
        <v>0</v>
      </c>
      <c r="AI17" s="538">
        <f>SUM(H17,K17,N17,Q17,T17,W17,Z17,AC17)</f>
        <v>0</v>
      </c>
      <c r="AJ17" s="538" t="s">
        <v>18</v>
      </c>
      <c r="AK17" s="539">
        <f>SUM(J17,M17,P17,S17,V17,Y17,AB17,AE17,)</f>
        <v>0</v>
      </c>
      <c r="AL17" s="1078"/>
      <c r="AM17" s="1079"/>
    </row>
    <row r="18" spans="1:39" ht="13.5" customHeight="1">
      <c r="A18" s="540"/>
      <c r="B18" s="489"/>
      <c r="C18" s="490"/>
      <c r="D18" s="490"/>
      <c r="E18" s="490"/>
      <c r="F18" s="556"/>
      <c r="G18" s="557"/>
      <c r="H18" s="496">
        <f>IF(H17=3,1,0)</f>
        <v>0</v>
      </c>
      <c r="I18" s="497"/>
      <c r="J18" s="498">
        <f>IF(J17=3,1,0)</f>
        <v>0</v>
      </c>
      <c r="K18" s="496">
        <f>IF(K17=3,1,0)</f>
        <v>0</v>
      </c>
      <c r="L18" s="497"/>
      <c r="M18" s="498">
        <f>IF(M17=3,1,0)</f>
        <v>0</v>
      </c>
      <c r="N18" s="496">
        <f>IF(N17=3,1,0)</f>
        <v>0</v>
      </c>
      <c r="O18" s="497"/>
      <c r="P18" s="498">
        <f>IF(P17=3,1,0)</f>
        <v>0</v>
      </c>
      <c r="Q18" s="496">
        <f>IF(Q17=3,1,0)</f>
        <v>0</v>
      </c>
      <c r="R18" s="499"/>
      <c r="S18" s="498">
        <f>IF(S17=3,1,0)</f>
        <v>0</v>
      </c>
      <c r="T18" s="496">
        <f>IF(T17=3,1,0)</f>
        <v>0</v>
      </c>
      <c r="U18" s="499"/>
      <c r="V18" s="498">
        <f>IF(V17=3,1,0)</f>
        <v>0</v>
      </c>
      <c r="W18" s="496">
        <f>IF(W17=3,1,0)</f>
        <v>0</v>
      </c>
      <c r="X18" s="499"/>
      <c r="Y18" s="496">
        <f>IF(Y17=3,1,0)</f>
        <v>0</v>
      </c>
      <c r="Z18" s="558"/>
      <c r="AA18" s="542"/>
      <c r="AB18" s="542"/>
      <c r="AC18" s="520">
        <f>IF(AC17=3,1,0)</f>
        <v>0</v>
      </c>
      <c r="AD18" s="497"/>
      <c r="AE18" s="496">
        <f>IF(AE17=3,1,0)</f>
        <v>0</v>
      </c>
      <c r="AF18" s="500"/>
      <c r="AG18" s="501"/>
      <c r="AH18" s="502"/>
      <c r="AI18" s="501"/>
      <c r="AJ18" s="501"/>
      <c r="AK18" s="501"/>
      <c r="AL18" s="561"/>
      <c r="AM18" s="504"/>
    </row>
    <row r="19" spans="1:39" ht="13.5" customHeight="1">
      <c r="A19" s="562">
        <v>8</v>
      </c>
      <c r="B19" s="472" t="s">
        <v>214</v>
      </c>
      <c r="C19" s="448"/>
      <c r="D19" s="563"/>
      <c r="F19" s="475"/>
      <c r="G19" s="476"/>
      <c r="H19" s="564">
        <f>+K24</f>
        <v>2</v>
      </c>
      <c r="I19" s="527" t="s">
        <v>18</v>
      </c>
      <c r="J19" s="565">
        <f>+I24</f>
        <v>3</v>
      </c>
      <c r="K19" s="564">
        <f>+AM37</f>
        <v>1</v>
      </c>
      <c r="L19" s="527" t="s">
        <v>18</v>
      </c>
      <c r="M19" s="565">
        <f>+AK37</f>
        <v>3</v>
      </c>
      <c r="N19" s="564">
        <f>+AM30</f>
        <v>0</v>
      </c>
      <c r="O19" s="527" t="s">
        <v>18</v>
      </c>
      <c r="P19" s="566">
        <f>+AK30</f>
        <v>3</v>
      </c>
      <c r="Q19" s="535">
        <f>+AM24</f>
        <v>3</v>
      </c>
      <c r="R19" s="527" t="s">
        <v>18</v>
      </c>
      <c r="S19" s="536">
        <f>+AK24</f>
        <v>1</v>
      </c>
      <c r="T19" s="535">
        <f>+K45</f>
        <v>0</v>
      </c>
      <c r="U19" s="527" t="s">
        <v>18</v>
      </c>
      <c r="V19" s="566">
        <f>+I45</f>
        <v>3</v>
      </c>
      <c r="W19" s="536">
        <f>+K36</f>
        <v>2</v>
      </c>
      <c r="X19" s="527" t="s">
        <v>18</v>
      </c>
      <c r="Y19" s="566">
        <f>+I36</f>
        <v>3</v>
      </c>
      <c r="Z19" s="536">
        <f>+K30</f>
        <v>0</v>
      </c>
      <c r="AA19" s="527" t="s">
        <v>18</v>
      </c>
      <c r="AB19" s="566">
        <f>+I30</f>
        <v>0</v>
      </c>
      <c r="AC19" s="567"/>
      <c r="AD19" s="478"/>
      <c r="AE19" s="478"/>
      <c r="AF19" s="537">
        <f>SUM(Z20,W20,T20,Q20,N20,K20,H20)</f>
        <v>1</v>
      </c>
      <c r="AG19" s="538" t="s">
        <v>18</v>
      </c>
      <c r="AH19" s="539">
        <f>SUM(AB20,Y20,V20,S20,P20,M20,J20)</f>
        <v>5</v>
      </c>
      <c r="AI19" s="538">
        <f>SUM(H19,K19,N19,Q19,T19,W19,Z19,AC19)</f>
        <v>8</v>
      </c>
      <c r="AJ19" s="538" t="s">
        <v>18</v>
      </c>
      <c r="AK19" s="538">
        <f>SUM(J19,M19,P19,S19,V19,Y19,AB19,AE19,)</f>
        <v>16</v>
      </c>
      <c r="AL19" s="1076"/>
      <c r="AM19" s="1077"/>
    </row>
    <row r="20" spans="1:39" ht="13.5" customHeight="1" thickBot="1">
      <c r="A20" s="568"/>
      <c r="B20" s="569" t="s">
        <v>112</v>
      </c>
      <c r="C20" s="458"/>
      <c r="D20" s="570"/>
      <c r="E20" s="458"/>
      <c r="F20" s="571"/>
      <c r="G20" s="571"/>
      <c r="H20" s="572">
        <f>IF(H19=3,1,0)</f>
        <v>0</v>
      </c>
      <c r="I20" s="573"/>
      <c r="J20" s="574">
        <f>IF(J19=3,1,0)</f>
        <v>1</v>
      </c>
      <c r="K20" s="575">
        <f>IF(K19=3,1,0)</f>
        <v>0</v>
      </c>
      <c r="L20" s="573"/>
      <c r="M20" s="574">
        <f>IF(M19=3,1,0)</f>
        <v>1</v>
      </c>
      <c r="N20" s="575">
        <f>IF(N19=3,1,0)</f>
        <v>0</v>
      </c>
      <c r="O20" s="573"/>
      <c r="P20" s="574">
        <f>IF(P19=3,1,0)</f>
        <v>1</v>
      </c>
      <c r="Q20" s="575">
        <f>IF(Q19=3,1,0)</f>
        <v>1</v>
      </c>
      <c r="R20" s="573"/>
      <c r="S20" s="574">
        <f>IF(S19=3,1,0)</f>
        <v>0</v>
      </c>
      <c r="T20" s="575">
        <f>IF(T19=3,1,0)</f>
        <v>0</v>
      </c>
      <c r="U20" s="573"/>
      <c r="V20" s="574">
        <f>IF(V19=3,1,0)</f>
        <v>1</v>
      </c>
      <c r="W20" s="575">
        <f>IF(W19=3,1,0)</f>
        <v>0</v>
      </c>
      <c r="X20" s="573"/>
      <c r="Y20" s="574">
        <f>IF(Y19=3,1,0)</f>
        <v>1</v>
      </c>
      <c r="Z20" s="575">
        <f>IF(Z19=3,1,0)</f>
        <v>0</v>
      </c>
      <c r="AA20" s="573"/>
      <c r="AB20" s="575">
        <f>IF(AB19=3,1,0)</f>
        <v>0</v>
      </c>
      <c r="AC20" s="576"/>
      <c r="AD20" s="577"/>
      <c r="AE20" s="577"/>
      <c r="AF20" s="578"/>
      <c r="AG20" s="579"/>
      <c r="AH20" s="580"/>
      <c r="AI20" s="581"/>
      <c r="AJ20" s="579"/>
      <c r="AK20" s="580"/>
      <c r="AL20" s="582"/>
      <c r="AM20" s="583"/>
    </row>
    <row r="21" spans="1:39" ht="16.5" thickBot="1">
      <c r="A21" s="584"/>
      <c r="B21" s="475"/>
      <c r="C21" s="448"/>
      <c r="D21" s="563"/>
      <c r="E21" s="448"/>
      <c r="F21" s="449"/>
      <c r="G21" s="475"/>
      <c r="H21" s="536"/>
      <c r="I21" s="527"/>
      <c r="J21" s="536"/>
      <c r="K21" s="536"/>
      <c r="L21" s="527"/>
      <c r="M21" s="536"/>
      <c r="N21" s="536"/>
      <c r="O21" s="527"/>
      <c r="P21" s="536"/>
      <c r="Q21" s="536"/>
      <c r="R21" s="527"/>
      <c r="S21" s="536"/>
      <c r="T21" s="536"/>
      <c r="U21" s="527"/>
      <c r="V21" s="536"/>
      <c r="W21" s="536"/>
      <c r="X21" s="527"/>
      <c r="Y21" s="536"/>
      <c r="Z21" s="536"/>
      <c r="AA21" s="527"/>
      <c r="AB21" s="536"/>
      <c r="AC21" s="585"/>
      <c r="AD21" s="586"/>
      <c r="AE21" s="586"/>
      <c r="AF21" s="587">
        <f>SUM(AF19,AF17,AF15,AF13,AF11,AF9,AF7,AF5)</f>
        <v>21</v>
      </c>
      <c r="AG21" s="588" t="s">
        <v>18</v>
      </c>
      <c r="AH21" s="588">
        <f>SUM(AH19,AH17,AH15,AH13,AH11,AH9,AH7,AH5)</f>
        <v>21</v>
      </c>
      <c r="AI21" s="589">
        <f>SUM(AI19,AI17,AI15,AI13,AI11,AI9,AI7,AI5)</f>
        <v>83</v>
      </c>
      <c r="AJ21" s="588" t="s">
        <v>18</v>
      </c>
      <c r="AK21" s="590">
        <f>SUM(AK19,AK17,AK15,AK13,AK11,AK9,AK7,AK5)</f>
        <v>83</v>
      </c>
      <c r="AL21" s="591"/>
      <c r="AM21" s="592"/>
    </row>
    <row r="22" spans="1:39" ht="15" customHeight="1" thickBot="1">
      <c r="A22" s="448"/>
      <c r="C22" s="593" t="s">
        <v>178</v>
      </c>
      <c r="I22"/>
      <c r="L22" s="448"/>
      <c r="M22" s="448"/>
      <c r="N22" s="448"/>
      <c r="O22" s="448"/>
      <c r="P22" s="448"/>
      <c r="Q22" s="448"/>
      <c r="R22" s="448"/>
      <c r="S22" s="458"/>
      <c r="T22" s="594" t="s">
        <v>179</v>
      </c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</row>
    <row r="23" spans="1:39" ht="12.75" customHeight="1" thickBot="1">
      <c r="A23" s="595"/>
      <c r="B23" s="596"/>
      <c r="C23" s="596"/>
      <c r="D23" s="597"/>
      <c r="E23" s="598" t="s">
        <v>2</v>
      </c>
      <c r="F23" s="598"/>
      <c r="G23" s="598" t="s">
        <v>2</v>
      </c>
      <c r="H23" s="599"/>
      <c r="I23" s="600" t="s">
        <v>180</v>
      </c>
      <c r="J23" s="601"/>
      <c r="K23" s="602"/>
      <c r="L23" s="451"/>
      <c r="M23" s="448"/>
      <c r="N23" s="448"/>
      <c r="O23" s="448"/>
      <c r="P23" s="448"/>
      <c r="Q23" s="448"/>
      <c r="R23" s="603"/>
      <c r="S23" s="604"/>
      <c r="T23" s="605" t="s">
        <v>2</v>
      </c>
      <c r="U23" s="605"/>
      <c r="V23" s="605"/>
      <c r="W23" s="605"/>
      <c r="X23" s="605"/>
      <c r="Y23" s="605"/>
      <c r="Z23" s="605"/>
      <c r="AA23" s="464"/>
      <c r="AB23" s="605"/>
      <c r="AC23" s="464"/>
      <c r="AD23" s="464"/>
      <c r="AE23" s="605" t="s">
        <v>2</v>
      </c>
      <c r="AF23" s="464"/>
      <c r="AG23" s="464"/>
      <c r="AH23" s="464"/>
      <c r="AI23" s="464"/>
      <c r="AJ23" s="464"/>
      <c r="AK23" s="605" t="s">
        <v>180</v>
      </c>
      <c r="AL23" s="464"/>
      <c r="AM23" s="606"/>
    </row>
    <row r="24" spans="1:39" ht="12.75" customHeight="1">
      <c r="A24" s="607"/>
      <c r="B24" s="608">
        <v>1</v>
      </c>
      <c r="C24" s="609" t="s">
        <v>21</v>
      </c>
      <c r="D24" s="610">
        <v>8</v>
      </c>
      <c r="E24" s="611" t="str">
        <f>+B5</f>
        <v>Beez, Florian</v>
      </c>
      <c r="F24" s="612" t="s">
        <v>21</v>
      </c>
      <c r="G24" s="611" t="str">
        <f>+B19</f>
        <v>Kazmaier, Jakob</v>
      </c>
      <c r="H24" s="613"/>
      <c r="I24" s="614">
        <v>3</v>
      </c>
      <c r="J24" s="615" t="s">
        <v>18</v>
      </c>
      <c r="K24" s="616">
        <v>2</v>
      </c>
      <c r="L24" s="617"/>
      <c r="M24" s="618"/>
      <c r="N24" s="618"/>
      <c r="S24" s="619"/>
      <c r="T24" s="620">
        <v>4</v>
      </c>
      <c r="U24" s="621" t="s">
        <v>21</v>
      </c>
      <c r="V24" s="622">
        <v>8</v>
      </c>
      <c r="W24" s="623" t="str">
        <f>+B11</f>
        <v>Lenz, Timo</v>
      </c>
      <c r="X24" s="464"/>
      <c r="Y24" s="623"/>
      <c r="Z24" s="624"/>
      <c r="AA24" s="464"/>
      <c r="AB24" s="625"/>
      <c r="AC24" s="626"/>
      <c r="AD24" s="624" t="s">
        <v>21</v>
      </c>
      <c r="AE24" s="626" t="str">
        <f>+B19</f>
        <v>Kazmaier, Jakob</v>
      </c>
      <c r="AF24" s="625"/>
      <c r="AG24" s="625"/>
      <c r="AH24" s="623"/>
      <c r="AI24" s="623"/>
      <c r="AJ24" s="627"/>
      <c r="AK24" s="628">
        <v>1</v>
      </c>
      <c r="AL24" s="627" t="s">
        <v>18</v>
      </c>
      <c r="AM24" s="629">
        <v>3</v>
      </c>
    </row>
    <row r="25" spans="1:39" ht="12.75" customHeight="1">
      <c r="A25" s="630"/>
      <c r="B25" s="631">
        <v>2</v>
      </c>
      <c r="C25" s="632" t="s">
        <v>21</v>
      </c>
      <c r="D25" s="633">
        <v>7</v>
      </c>
      <c r="E25" s="634" t="str">
        <f>+B7</f>
        <v>Kiesel, Sebastian</v>
      </c>
      <c r="F25" s="635" t="s">
        <v>21</v>
      </c>
      <c r="G25" s="634">
        <f>+B17</f>
        <v>0</v>
      </c>
      <c r="H25" s="613"/>
      <c r="I25" s="614"/>
      <c r="J25" s="615" t="s">
        <v>18</v>
      </c>
      <c r="K25" s="616"/>
      <c r="L25" s="617"/>
      <c r="M25" s="618"/>
      <c r="N25" s="618"/>
      <c r="S25" s="636"/>
      <c r="T25" s="637">
        <v>3</v>
      </c>
      <c r="U25" s="638" t="s">
        <v>21</v>
      </c>
      <c r="V25" s="639">
        <v>5</v>
      </c>
      <c r="W25" s="640" t="str">
        <f>+B9</f>
        <v>Sander, Cedric</v>
      </c>
      <c r="X25" s="490"/>
      <c r="Y25" s="640"/>
      <c r="Z25" s="641"/>
      <c r="AA25" s="490"/>
      <c r="AB25" s="642"/>
      <c r="AC25" s="643"/>
      <c r="AD25" s="638" t="s">
        <v>21</v>
      </c>
      <c r="AE25" s="643" t="str">
        <f>+B13</f>
        <v>Hadlaczky, Stefan</v>
      </c>
      <c r="AF25" s="642"/>
      <c r="AG25" s="642"/>
      <c r="AH25" s="640"/>
      <c r="AI25" s="640"/>
      <c r="AJ25" s="644"/>
      <c r="AK25" s="645">
        <v>0</v>
      </c>
      <c r="AL25" s="644" t="s">
        <v>18</v>
      </c>
      <c r="AM25" s="646">
        <v>3</v>
      </c>
    </row>
    <row r="26" spans="1:39" ht="12.75" customHeight="1">
      <c r="A26" s="630"/>
      <c r="B26" s="631">
        <v>3</v>
      </c>
      <c r="C26" s="632" t="s">
        <v>21</v>
      </c>
      <c r="D26" s="633">
        <v>6</v>
      </c>
      <c r="E26" s="647" t="str">
        <f>+B9</f>
        <v>Sander, Cedric</v>
      </c>
      <c r="F26" s="635" t="s">
        <v>21</v>
      </c>
      <c r="G26" s="647" t="str">
        <f>+B15</f>
        <v>Saupp, Tim</v>
      </c>
      <c r="H26" s="613"/>
      <c r="I26" s="648">
        <v>2</v>
      </c>
      <c r="J26" s="649" t="s">
        <v>18</v>
      </c>
      <c r="K26" s="650">
        <v>3</v>
      </c>
      <c r="L26" s="617"/>
      <c r="M26" s="618"/>
      <c r="N26" s="618"/>
      <c r="S26" s="636"/>
      <c r="T26" s="637">
        <v>2</v>
      </c>
      <c r="U26" s="651" t="s">
        <v>21</v>
      </c>
      <c r="V26" s="639">
        <v>6</v>
      </c>
      <c r="W26" s="640" t="str">
        <f>+B7</f>
        <v>Kiesel, Sebastian</v>
      </c>
      <c r="X26" s="490"/>
      <c r="Y26" s="640"/>
      <c r="Z26" s="641"/>
      <c r="AA26" s="490"/>
      <c r="AB26" s="642"/>
      <c r="AC26" s="643"/>
      <c r="AD26" s="641" t="s">
        <v>21</v>
      </c>
      <c r="AE26" s="643" t="str">
        <f>+B15</f>
        <v>Saupp, Tim</v>
      </c>
      <c r="AF26" s="642"/>
      <c r="AG26" s="642"/>
      <c r="AH26" s="640"/>
      <c r="AI26" s="640"/>
      <c r="AJ26" s="644"/>
      <c r="AK26" s="652">
        <v>3</v>
      </c>
      <c r="AL26" s="644" t="s">
        <v>18</v>
      </c>
      <c r="AM26" s="646">
        <v>1</v>
      </c>
    </row>
    <row r="27" spans="1:39" ht="12.75" customHeight="1" thickBot="1">
      <c r="A27" s="607"/>
      <c r="B27" s="653">
        <v>4</v>
      </c>
      <c r="C27" s="654" t="s">
        <v>21</v>
      </c>
      <c r="D27" s="655">
        <v>5</v>
      </c>
      <c r="E27" s="656" t="str">
        <f>+B11</f>
        <v>Lenz, Timo</v>
      </c>
      <c r="F27" s="657" t="s">
        <v>21</v>
      </c>
      <c r="G27" s="656" t="str">
        <f>+B13</f>
        <v>Hadlaczky, Stefan</v>
      </c>
      <c r="H27" s="658"/>
      <c r="I27" s="659">
        <v>2</v>
      </c>
      <c r="J27" s="660" t="s">
        <v>18</v>
      </c>
      <c r="K27" s="661">
        <v>3</v>
      </c>
      <c r="L27" s="617"/>
      <c r="M27" s="618"/>
      <c r="N27" s="618"/>
      <c r="S27" s="662"/>
      <c r="T27" s="663">
        <v>1</v>
      </c>
      <c r="U27" s="664" t="s">
        <v>21</v>
      </c>
      <c r="V27" s="665">
        <v>7</v>
      </c>
      <c r="W27" s="666" t="str">
        <f>+B5</f>
        <v>Beez, Florian</v>
      </c>
      <c r="X27" s="458"/>
      <c r="Y27" s="666"/>
      <c r="Z27" s="667"/>
      <c r="AA27" s="458"/>
      <c r="AB27" s="666"/>
      <c r="AC27" s="666"/>
      <c r="AD27" s="667" t="s">
        <v>21</v>
      </c>
      <c r="AE27" s="666">
        <f>+B17</f>
        <v>0</v>
      </c>
      <c r="AF27" s="666"/>
      <c r="AG27" s="666"/>
      <c r="AH27" s="666"/>
      <c r="AI27" s="666"/>
      <c r="AJ27" s="668"/>
      <c r="AK27" s="669"/>
      <c r="AL27" s="660" t="s">
        <v>18</v>
      </c>
      <c r="AM27" s="670"/>
    </row>
    <row r="28" spans="1:37" ht="12.75" customHeight="1">
      <c r="A28" s="671"/>
      <c r="B28" s="672"/>
      <c r="C28" s="673"/>
      <c r="D28" s="672"/>
      <c r="E28" s="674"/>
      <c r="F28" s="675"/>
      <c r="G28" s="674"/>
      <c r="H28" s="676"/>
      <c r="I28" s="677"/>
      <c r="J28" s="678"/>
      <c r="K28" s="677"/>
      <c r="L28" s="617"/>
      <c r="AK28" s="679"/>
    </row>
    <row r="29" spans="1:39" ht="12.75" customHeight="1" thickBot="1">
      <c r="A29" s="448"/>
      <c r="C29" s="594" t="s">
        <v>181</v>
      </c>
      <c r="L29" s="617"/>
      <c r="S29" s="458"/>
      <c r="T29" s="680" t="s">
        <v>182</v>
      </c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</row>
    <row r="30" spans="1:39" ht="12.75" customHeight="1">
      <c r="A30" s="671"/>
      <c r="B30" s="681">
        <v>7</v>
      </c>
      <c r="C30" s="621" t="s">
        <v>21</v>
      </c>
      <c r="D30" s="622">
        <v>8</v>
      </c>
      <c r="E30" s="623">
        <f>+B17</f>
        <v>0</v>
      </c>
      <c r="F30" s="624" t="s">
        <v>21</v>
      </c>
      <c r="G30" s="626" t="str">
        <f>+B19</f>
        <v>Kazmaier, Jakob</v>
      </c>
      <c r="H30" s="599"/>
      <c r="I30" s="628"/>
      <c r="J30" s="627" t="s">
        <v>18</v>
      </c>
      <c r="K30" s="629"/>
      <c r="L30" s="617"/>
      <c r="M30" s="618"/>
      <c r="N30" s="618"/>
      <c r="S30" s="636"/>
      <c r="T30" s="682">
        <v>3</v>
      </c>
      <c r="U30" s="683" t="s">
        <v>21</v>
      </c>
      <c r="V30" s="684">
        <v>8</v>
      </c>
      <c r="W30" s="640" t="str">
        <f>+B9</f>
        <v>Sander, Cedric</v>
      </c>
      <c r="X30" s="490"/>
      <c r="Y30" s="640"/>
      <c r="Z30" s="641"/>
      <c r="AA30" s="490"/>
      <c r="AB30" s="642"/>
      <c r="AC30" s="640"/>
      <c r="AD30" s="641" t="s">
        <v>21</v>
      </c>
      <c r="AE30" s="640" t="str">
        <f>+B19</f>
        <v>Kazmaier, Jakob</v>
      </c>
      <c r="AF30" s="642"/>
      <c r="AG30" s="642"/>
      <c r="AH30" s="640"/>
      <c r="AI30" s="640"/>
      <c r="AJ30" s="685"/>
      <c r="AK30" s="686">
        <v>3</v>
      </c>
      <c r="AL30" s="687" t="s">
        <v>18</v>
      </c>
      <c r="AM30" s="688">
        <v>0</v>
      </c>
    </row>
    <row r="31" spans="1:39" ht="12.75" customHeight="1">
      <c r="A31" s="671"/>
      <c r="B31" s="689">
        <v>3</v>
      </c>
      <c r="C31" s="638" t="s">
        <v>21</v>
      </c>
      <c r="D31" s="639">
        <v>4</v>
      </c>
      <c r="E31" s="640" t="str">
        <f>+B9</f>
        <v>Sander, Cedric</v>
      </c>
      <c r="F31" s="638" t="s">
        <v>21</v>
      </c>
      <c r="G31" s="643" t="str">
        <f>+B11</f>
        <v>Lenz, Timo</v>
      </c>
      <c r="H31" s="448"/>
      <c r="I31" s="645">
        <v>1</v>
      </c>
      <c r="J31" s="644" t="s">
        <v>18</v>
      </c>
      <c r="K31" s="646">
        <v>3</v>
      </c>
      <c r="L31" s="617"/>
      <c r="M31" s="618"/>
      <c r="N31" s="618"/>
      <c r="S31" s="636"/>
      <c r="T31" s="690">
        <v>2</v>
      </c>
      <c r="U31" s="651" t="s">
        <v>21</v>
      </c>
      <c r="V31" s="691">
        <v>4</v>
      </c>
      <c r="W31" s="640" t="str">
        <f>+B7</f>
        <v>Kiesel, Sebastian</v>
      </c>
      <c r="X31" s="490"/>
      <c r="Y31" s="640"/>
      <c r="Z31" s="641"/>
      <c r="AA31" s="490"/>
      <c r="AB31" s="642"/>
      <c r="AC31" s="640"/>
      <c r="AD31" s="641" t="s">
        <v>21</v>
      </c>
      <c r="AE31" s="640" t="str">
        <f>+B11</f>
        <v>Lenz, Timo</v>
      </c>
      <c r="AF31" s="642"/>
      <c r="AG31" s="692"/>
      <c r="AH31" s="693"/>
      <c r="AI31" s="693"/>
      <c r="AJ31" s="694"/>
      <c r="AK31" s="652">
        <v>3</v>
      </c>
      <c r="AL31" s="694" t="s">
        <v>18</v>
      </c>
      <c r="AM31" s="695">
        <v>1</v>
      </c>
    </row>
    <row r="32" spans="1:39" ht="12.75" customHeight="1">
      <c r="A32" s="671"/>
      <c r="B32" s="689">
        <v>2</v>
      </c>
      <c r="C32" s="651" t="s">
        <v>21</v>
      </c>
      <c r="D32" s="639">
        <v>5</v>
      </c>
      <c r="E32" s="640" t="str">
        <f>+B7</f>
        <v>Kiesel, Sebastian</v>
      </c>
      <c r="F32" s="641" t="s">
        <v>21</v>
      </c>
      <c r="G32" s="643" t="str">
        <f>+B13</f>
        <v>Hadlaczky, Stefan</v>
      </c>
      <c r="H32" s="448"/>
      <c r="I32" s="652">
        <v>2</v>
      </c>
      <c r="J32" s="644" t="s">
        <v>18</v>
      </c>
      <c r="K32" s="646">
        <v>3</v>
      </c>
      <c r="L32" s="617"/>
      <c r="M32" s="618"/>
      <c r="N32" s="618"/>
      <c r="S32" s="636"/>
      <c r="T32" s="690">
        <v>1</v>
      </c>
      <c r="U32" s="696" t="s">
        <v>21</v>
      </c>
      <c r="V32" s="691">
        <v>5</v>
      </c>
      <c r="W32" s="640" t="str">
        <f>+B5</f>
        <v>Beez, Florian</v>
      </c>
      <c r="X32" s="490"/>
      <c r="Y32" s="640"/>
      <c r="Z32" s="641"/>
      <c r="AA32" s="490"/>
      <c r="AB32" s="642"/>
      <c r="AC32" s="640"/>
      <c r="AD32" s="638" t="s">
        <v>21</v>
      </c>
      <c r="AE32" s="640" t="str">
        <f>+B13</f>
        <v>Hadlaczky, Stefan</v>
      </c>
      <c r="AF32" s="642"/>
      <c r="AG32" s="692"/>
      <c r="AH32" s="693"/>
      <c r="AI32" s="693"/>
      <c r="AJ32" s="694"/>
      <c r="AK32" s="652">
        <v>1</v>
      </c>
      <c r="AL32" s="694" t="s">
        <v>18</v>
      </c>
      <c r="AM32" s="695">
        <v>3</v>
      </c>
    </row>
    <row r="33" spans="1:39" ht="12.75" customHeight="1" thickBot="1">
      <c r="A33" s="618"/>
      <c r="B33" s="697">
        <v>1</v>
      </c>
      <c r="C33" s="664" t="s">
        <v>21</v>
      </c>
      <c r="D33" s="665">
        <v>6</v>
      </c>
      <c r="E33" s="666" t="str">
        <f>+B5</f>
        <v>Beez, Florian</v>
      </c>
      <c r="F33" s="667" t="s">
        <v>21</v>
      </c>
      <c r="G33" s="666" t="str">
        <f>+B15</f>
        <v>Saupp, Tim</v>
      </c>
      <c r="H33" s="458"/>
      <c r="I33" s="669">
        <v>3</v>
      </c>
      <c r="J33" s="660" t="s">
        <v>18</v>
      </c>
      <c r="K33" s="670">
        <v>0</v>
      </c>
      <c r="L33" s="617"/>
      <c r="M33" s="618"/>
      <c r="N33" s="618"/>
      <c r="S33" s="698"/>
      <c r="T33" s="699">
        <v>6</v>
      </c>
      <c r="U33" s="664" t="s">
        <v>21</v>
      </c>
      <c r="V33" s="700">
        <v>7</v>
      </c>
      <c r="W33" s="701" t="str">
        <f>+B15</f>
        <v>Saupp, Tim</v>
      </c>
      <c r="X33" s="458"/>
      <c r="Y33" s="701"/>
      <c r="Z33" s="667"/>
      <c r="AA33" s="458"/>
      <c r="AB33" s="666"/>
      <c r="AC33" s="701"/>
      <c r="AD33" s="667" t="s">
        <v>21</v>
      </c>
      <c r="AE33" s="701">
        <f>+B17</f>
        <v>0</v>
      </c>
      <c r="AF33" s="666"/>
      <c r="AG33" s="666"/>
      <c r="AH33" s="701"/>
      <c r="AI33" s="701"/>
      <c r="AJ33" s="702"/>
      <c r="AK33" s="703"/>
      <c r="AL33" s="702" t="s">
        <v>18</v>
      </c>
      <c r="AM33" s="704"/>
    </row>
    <row r="34" spans="1:37" ht="12.75" customHeight="1">
      <c r="A34" s="618"/>
      <c r="B34" s="705"/>
      <c r="C34" s="706"/>
      <c r="D34" s="705"/>
      <c r="E34" s="707"/>
      <c r="F34" s="706"/>
      <c r="G34" s="707"/>
      <c r="H34" s="676"/>
      <c r="I34" s="677"/>
      <c r="J34" s="678"/>
      <c r="K34" s="677"/>
      <c r="L34" s="617"/>
      <c r="AK34" s="679"/>
    </row>
    <row r="35" spans="1:20" ht="12.75" customHeight="1" thickBot="1">
      <c r="A35" s="448"/>
      <c r="B35" s="663"/>
      <c r="C35" s="680" t="s">
        <v>183</v>
      </c>
      <c r="D35" s="663"/>
      <c r="E35" s="666"/>
      <c r="F35" s="708"/>
      <c r="G35" s="666"/>
      <c r="H35" s="709"/>
      <c r="I35" s="710"/>
      <c r="J35" s="711"/>
      <c r="K35" s="710"/>
      <c r="L35" s="617"/>
      <c r="M35" s="448"/>
      <c r="N35" s="448"/>
      <c r="T35" s="712" t="s">
        <v>184</v>
      </c>
    </row>
    <row r="36" spans="1:39" ht="12.75" customHeight="1">
      <c r="A36" s="713"/>
      <c r="B36" s="714">
        <v>6</v>
      </c>
      <c r="C36" s="715" t="s">
        <v>21</v>
      </c>
      <c r="D36" s="716">
        <v>8</v>
      </c>
      <c r="E36" s="717" t="str">
        <f>+B15</f>
        <v>Saupp, Tim</v>
      </c>
      <c r="F36" s="718" t="s">
        <v>21</v>
      </c>
      <c r="G36" s="719" t="str">
        <f>+B19</f>
        <v>Kazmaier, Jakob</v>
      </c>
      <c r="H36" s="720"/>
      <c r="I36" s="721">
        <v>3</v>
      </c>
      <c r="J36" s="722" t="s">
        <v>18</v>
      </c>
      <c r="K36" s="723">
        <v>2</v>
      </c>
      <c r="L36" s="617"/>
      <c r="M36" s="618"/>
      <c r="N36" s="618"/>
      <c r="S36" s="724"/>
      <c r="T36" s="725">
        <v>1</v>
      </c>
      <c r="U36" s="726" t="s">
        <v>21</v>
      </c>
      <c r="V36" s="725">
        <v>3</v>
      </c>
      <c r="W36" s="727" t="str">
        <f>+B5</f>
        <v>Beez, Florian</v>
      </c>
      <c r="X36" s="464"/>
      <c r="Y36" s="464"/>
      <c r="Z36" s="464"/>
      <c r="AA36" s="464"/>
      <c r="AB36" s="464"/>
      <c r="AC36" s="464"/>
      <c r="AD36" s="728" t="s">
        <v>21</v>
      </c>
      <c r="AE36" s="729" t="str">
        <f>+B9</f>
        <v>Sander, Cedric</v>
      </c>
      <c r="AF36" s="464"/>
      <c r="AG36" s="464"/>
      <c r="AH36" s="464"/>
      <c r="AI36" s="464"/>
      <c r="AJ36" s="464"/>
      <c r="AK36" s="730">
        <v>3</v>
      </c>
      <c r="AL36" s="627" t="s">
        <v>18</v>
      </c>
      <c r="AM36" s="731">
        <v>0</v>
      </c>
    </row>
    <row r="37" spans="1:39" ht="12.75" customHeight="1">
      <c r="A37" s="713"/>
      <c r="B37" s="732">
        <v>2</v>
      </c>
      <c r="C37" s="632" t="s">
        <v>21</v>
      </c>
      <c r="D37" s="733">
        <v>3</v>
      </c>
      <c r="E37" s="734" t="str">
        <f>+B7</f>
        <v>Kiesel, Sebastian</v>
      </c>
      <c r="F37" s="632" t="s">
        <v>21</v>
      </c>
      <c r="G37" s="735" t="str">
        <f>+B9</f>
        <v>Sander, Cedric</v>
      </c>
      <c r="H37" s="736"/>
      <c r="I37" s="737">
        <v>3</v>
      </c>
      <c r="J37" s="694" t="s">
        <v>18</v>
      </c>
      <c r="K37" s="616">
        <v>0</v>
      </c>
      <c r="L37" s="617"/>
      <c r="M37" s="618"/>
      <c r="N37" s="618"/>
      <c r="S37" s="738"/>
      <c r="T37" s="739">
        <v>2</v>
      </c>
      <c r="U37" s="638" t="s">
        <v>21</v>
      </c>
      <c r="V37" s="739">
        <v>8</v>
      </c>
      <c r="W37" s="740" t="str">
        <f>+B7</f>
        <v>Kiesel, Sebastian</v>
      </c>
      <c r="X37" s="490"/>
      <c r="Y37" s="490"/>
      <c r="Z37" s="490"/>
      <c r="AA37" s="490"/>
      <c r="AB37" s="490"/>
      <c r="AC37" s="490"/>
      <c r="AD37" s="638" t="s">
        <v>21</v>
      </c>
      <c r="AE37" s="741" t="str">
        <f>+B19</f>
        <v>Kazmaier, Jakob</v>
      </c>
      <c r="AF37" s="490"/>
      <c r="AG37" s="490"/>
      <c r="AH37" s="490"/>
      <c r="AI37" s="490"/>
      <c r="AJ37" s="490"/>
      <c r="AK37" s="742">
        <v>3</v>
      </c>
      <c r="AL37" s="687" t="s">
        <v>18</v>
      </c>
      <c r="AM37" s="743">
        <v>1</v>
      </c>
    </row>
    <row r="38" spans="1:39" ht="12.75" customHeight="1">
      <c r="A38" s="744"/>
      <c r="B38" s="745">
        <v>1</v>
      </c>
      <c r="C38" s="746" t="s">
        <v>21</v>
      </c>
      <c r="D38" s="747">
        <v>4</v>
      </c>
      <c r="E38" s="748" t="str">
        <f>+B5</f>
        <v>Beez, Florian</v>
      </c>
      <c r="F38" s="749" t="s">
        <v>21</v>
      </c>
      <c r="G38" s="634" t="str">
        <f>+B11</f>
        <v>Lenz, Timo</v>
      </c>
      <c r="H38" s="750"/>
      <c r="I38" s="751">
        <v>3</v>
      </c>
      <c r="J38" s="615" t="s">
        <v>18</v>
      </c>
      <c r="K38" s="695">
        <v>2</v>
      </c>
      <c r="L38" s="617"/>
      <c r="M38" s="618"/>
      <c r="N38" s="618"/>
      <c r="S38" s="738"/>
      <c r="T38" s="752">
        <v>4</v>
      </c>
      <c r="U38" s="746" t="s">
        <v>21</v>
      </c>
      <c r="V38" s="752">
        <v>7</v>
      </c>
      <c r="W38" s="753" t="str">
        <f>+B11</f>
        <v>Lenz, Timo</v>
      </c>
      <c r="X38" s="490"/>
      <c r="Y38" s="490"/>
      <c r="Z38" s="490"/>
      <c r="AA38" s="490"/>
      <c r="AB38" s="490"/>
      <c r="AC38" s="490"/>
      <c r="AD38" s="746" t="s">
        <v>21</v>
      </c>
      <c r="AE38" s="741">
        <f>+B17</f>
        <v>0</v>
      </c>
      <c r="AF38" s="490"/>
      <c r="AG38" s="490"/>
      <c r="AH38" s="490"/>
      <c r="AI38" s="490"/>
      <c r="AJ38" s="490"/>
      <c r="AK38" s="742"/>
      <c r="AL38" s="687" t="s">
        <v>18</v>
      </c>
      <c r="AM38" s="743"/>
    </row>
    <row r="39" spans="1:39" ht="12.75" customHeight="1" thickBot="1">
      <c r="A39" s="744"/>
      <c r="B39" s="754">
        <v>5</v>
      </c>
      <c r="C39" s="708" t="s">
        <v>21</v>
      </c>
      <c r="D39" s="665">
        <v>7</v>
      </c>
      <c r="E39" s="656" t="str">
        <f>+B13</f>
        <v>Hadlaczky, Stefan</v>
      </c>
      <c r="F39" s="755" t="s">
        <v>21</v>
      </c>
      <c r="G39" s="656">
        <f>+B17</f>
        <v>0</v>
      </c>
      <c r="H39" s="458"/>
      <c r="I39" s="756"/>
      <c r="J39" s="702" t="s">
        <v>18</v>
      </c>
      <c r="K39" s="704"/>
      <c r="L39" s="618"/>
      <c r="M39" s="618"/>
      <c r="N39" s="618"/>
      <c r="S39" s="757"/>
      <c r="T39" s="663">
        <v>5</v>
      </c>
      <c r="U39" s="708" t="s">
        <v>21</v>
      </c>
      <c r="V39" s="663">
        <v>6</v>
      </c>
      <c r="W39" s="758" t="str">
        <f>+B13</f>
        <v>Hadlaczky, Stefan</v>
      </c>
      <c r="X39" s="458"/>
      <c r="Y39" s="458"/>
      <c r="Z39" s="458"/>
      <c r="AA39" s="458"/>
      <c r="AB39" s="458"/>
      <c r="AC39" s="458"/>
      <c r="AD39" s="708" t="s">
        <v>21</v>
      </c>
      <c r="AE39" s="759" t="str">
        <f>+B15</f>
        <v>Saupp, Tim</v>
      </c>
      <c r="AF39" s="458"/>
      <c r="AG39" s="458"/>
      <c r="AH39" s="458"/>
      <c r="AI39" s="458"/>
      <c r="AJ39" s="458"/>
      <c r="AK39" s="760">
        <v>3</v>
      </c>
      <c r="AL39" s="711" t="s">
        <v>18</v>
      </c>
      <c r="AM39" s="761">
        <v>0</v>
      </c>
    </row>
    <row r="40" spans="1:39" ht="12.75" customHeight="1">
      <c r="A40" s="618"/>
      <c r="B40" s="705"/>
      <c r="C40" s="706"/>
      <c r="D40" s="705"/>
      <c r="E40" s="707"/>
      <c r="F40" s="706"/>
      <c r="G40" s="707"/>
      <c r="H40" s="676"/>
      <c r="I40" s="677"/>
      <c r="J40" s="678"/>
      <c r="K40" s="677"/>
      <c r="L40" s="618"/>
      <c r="AM40" s="762"/>
    </row>
    <row r="41" spans="1:37" ht="12.75" customHeight="1" thickBot="1">
      <c r="A41" s="448"/>
      <c r="B41" s="653"/>
      <c r="C41" s="763" t="s">
        <v>185</v>
      </c>
      <c r="D41" s="653"/>
      <c r="E41" s="701"/>
      <c r="F41" s="657"/>
      <c r="G41" s="701"/>
      <c r="H41" s="709"/>
      <c r="I41" s="710"/>
      <c r="J41" s="711"/>
      <c r="K41" s="710"/>
      <c r="L41" s="61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679"/>
    </row>
    <row r="42" spans="1:36" ht="12.75" customHeight="1">
      <c r="A42" s="713"/>
      <c r="B42" s="764">
        <v>1</v>
      </c>
      <c r="C42" s="765" t="s">
        <v>21</v>
      </c>
      <c r="D42" s="766">
        <v>2</v>
      </c>
      <c r="E42" s="767" t="str">
        <f>+B5</f>
        <v>Beez, Florian</v>
      </c>
      <c r="F42" s="768" t="s">
        <v>21</v>
      </c>
      <c r="G42" s="767" t="str">
        <f>+B7</f>
        <v>Kiesel, Sebastian</v>
      </c>
      <c r="H42" s="769"/>
      <c r="I42" s="770">
        <v>3</v>
      </c>
      <c r="J42" s="687" t="s">
        <v>18</v>
      </c>
      <c r="K42" s="743">
        <v>2</v>
      </c>
      <c r="L42" s="771"/>
      <c r="S42" s="772"/>
      <c r="T42" s="448"/>
      <c r="U42" s="448"/>
      <c r="V42" s="448"/>
      <c r="W42" s="448"/>
      <c r="X42" s="448"/>
      <c r="Y42" s="772"/>
      <c r="Z42" s="773"/>
      <c r="AA42" s="448"/>
      <c r="AB42" s="774"/>
      <c r="AC42" s="775"/>
      <c r="AD42" s="448"/>
      <c r="AE42" s="448"/>
      <c r="AF42" s="774"/>
      <c r="AG42" s="774"/>
      <c r="AH42" s="772"/>
      <c r="AI42" s="772"/>
      <c r="AJ42" s="722"/>
    </row>
    <row r="43" spans="1:36" ht="12.75" customHeight="1">
      <c r="A43" s="713"/>
      <c r="B43" s="608">
        <v>3</v>
      </c>
      <c r="C43" s="632" t="s">
        <v>21</v>
      </c>
      <c r="D43" s="610">
        <v>7</v>
      </c>
      <c r="E43" s="611" t="str">
        <f>+B9</f>
        <v>Sander, Cedric</v>
      </c>
      <c r="F43" s="635" t="s">
        <v>21</v>
      </c>
      <c r="G43" s="611">
        <f>+B17</f>
        <v>0</v>
      </c>
      <c r="H43" s="613"/>
      <c r="I43" s="614"/>
      <c r="J43" s="615" t="s">
        <v>18</v>
      </c>
      <c r="K43" s="616"/>
      <c r="L43" s="771"/>
      <c r="S43" s="772"/>
      <c r="T43" s="448"/>
      <c r="U43" s="448"/>
      <c r="V43" s="448"/>
      <c r="W43" s="448"/>
      <c r="X43" s="448"/>
      <c r="Y43" s="772"/>
      <c r="Z43" s="773"/>
      <c r="AA43" s="448"/>
      <c r="AB43" s="774"/>
      <c r="AC43" s="775"/>
      <c r="AD43" s="448"/>
      <c r="AE43" s="448"/>
      <c r="AF43" s="774"/>
      <c r="AG43" s="774"/>
      <c r="AH43" s="772"/>
      <c r="AI43" s="772"/>
      <c r="AJ43" s="722"/>
    </row>
    <row r="44" spans="1:36" ht="12.75" customHeight="1">
      <c r="A44" s="776"/>
      <c r="B44" s="608">
        <v>4</v>
      </c>
      <c r="C44" s="632" t="s">
        <v>21</v>
      </c>
      <c r="D44" s="610">
        <v>6</v>
      </c>
      <c r="E44" s="634" t="str">
        <f>+B11</f>
        <v>Lenz, Timo</v>
      </c>
      <c r="F44" s="635" t="s">
        <v>21</v>
      </c>
      <c r="G44" s="634" t="str">
        <f>+B15</f>
        <v>Saupp, Tim</v>
      </c>
      <c r="H44" s="613"/>
      <c r="I44" s="614">
        <v>3</v>
      </c>
      <c r="J44" s="615" t="s">
        <v>18</v>
      </c>
      <c r="K44" s="616">
        <v>0</v>
      </c>
      <c r="L44" s="762"/>
      <c r="S44" s="772"/>
      <c r="T44" s="448"/>
      <c r="U44" s="448"/>
      <c r="V44" s="448"/>
      <c r="W44" s="448"/>
      <c r="X44" s="448"/>
      <c r="Y44" s="772"/>
      <c r="Z44" s="773"/>
      <c r="AA44" s="448"/>
      <c r="AB44" s="774"/>
      <c r="AC44" s="775"/>
      <c r="AD44" s="448"/>
      <c r="AE44" s="448"/>
      <c r="AF44" s="774"/>
      <c r="AG44" s="774"/>
      <c r="AH44" s="772"/>
      <c r="AI44" s="772"/>
      <c r="AJ44" s="722"/>
    </row>
    <row r="45" spans="1:36" ht="12.75" customHeight="1" thickBot="1">
      <c r="A45" s="776"/>
      <c r="B45" s="754">
        <v>5</v>
      </c>
      <c r="C45" s="708" t="s">
        <v>21</v>
      </c>
      <c r="D45" s="663">
        <v>8</v>
      </c>
      <c r="E45" s="758" t="str">
        <f>+B13</f>
        <v>Hadlaczky, Stefan</v>
      </c>
      <c r="F45" s="708" t="s">
        <v>21</v>
      </c>
      <c r="G45" s="759" t="str">
        <f>+B19</f>
        <v>Kazmaier, Jakob</v>
      </c>
      <c r="H45" s="777"/>
      <c r="I45" s="760">
        <v>3</v>
      </c>
      <c r="J45" s="711" t="s">
        <v>18</v>
      </c>
      <c r="K45" s="761">
        <v>0</v>
      </c>
      <c r="L45" s="762"/>
      <c r="S45" s="774"/>
      <c r="T45" s="448"/>
      <c r="U45" s="448"/>
      <c r="V45" s="448"/>
      <c r="W45" s="448"/>
      <c r="X45" s="448"/>
      <c r="Y45" s="774"/>
      <c r="Z45" s="773"/>
      <c r="AA45" s="448"/>
      <c r="AB45" s="774"/>
      <c r="AC45" s="774"/>
      <c r="AD45" s="448"/>
      <c r="AE45" s="448"/>
      <c r="AF45" s="774"/>
      <c r="AG45" s="774"/>
      <c r="AH45" s="774"/>
      <c r="AI45" s="774"/>
      <c r="AJ45" s="722"/>
    </row>
    <row r="46" spans="9:13" ht="6.75" customHeight="1">
      <c r="I46"/>
      <c r="M46" s="778"/>
    </row>
    <row r="47" spans="2:29" ht="16.5" thickBot="1">
      <c r="B47" s="779" t="s">
        <v>87</v>
      </c>
      <c r="C47" s="458"/>
      <c r="D47" s="458"/>
      <c r="E47" s="458"/>
      <c r="F47" s="458"/>
      <c r="G47" s="458"/>
      <c r="I47"/>
      <c r="Z47" s="458"/>
      <c r="AA47" s="458"/>
      <c r="AB47" s="458"/>
      <c r="AC47" s="458"/>
    </row>
    <row r="48" spans="2:31" ht="16.5" thickBot="1">
      <c r="B48" s="780" t="s">
        <v>2</v>
      </c>
      <c r="C48" s="781"/>
      <c r="D48" s="781"/>
      <c r="E48" s="781"/>
      <c r="F48" s="782"/>
      <c r="G48" s="783" t="s">
        <v>98</v>
      </c>
      <c r="H48" s="784"/>
      <c r="I48" s="784"/>
      <c r="J48" s="784"/>
      <c r="K48" s="784"/>
      <c r="L48" s="781"/>
      <c r="M48" s="781"/>
      <c r="N48" s="781"/>
      <c r="O48" s="781"/>
      <c r="P48" s="785"/>
      <c r="Q48" s="781"/>
      <c r="R48" s="781"/>
      <c r="S48" s="782"/>
      <c r="T48" s="1059" t="s">
        <v>15</v>
      </c>
      <c r="U48" s="1060"/>
      <c r="V48" s="1061"/>
      <c r="W48" s="1062" t="s">
        <v>16</v>
      </c>
      <c r="X48" s="1060"/>
      <c r="Y48" s="1060"/>
      <c r="Z48" s="781"/>
      <c r="AA48" s="781"/>
      <c r="AB48" s="782"/>
      <c r="AC48" s="1069" t="s">
        <v>17</v>
      </c>
      <c r="AD48" s="1070"/>
      <c r="AE48" s="1071"/>
    </row>
    <row r="49" spans="2:31" ht="15.75">
      <c r="B49" s="797" t="str">
        <f>$B$13</f>
        <v>Hadlaczky, Stefan</v>
      </c>
      <c r="C49" s="448"/>
      <c r="D49" s="448"/>
      <c r="E49" s="448"/>
      <c r="F49" s="603"/>
      <c r="G49" s="232" t="str">
        <f>$B$14</f>
        <v>TSV Untereisesheim</v>
      </c>
      <c r="H49" s="787"/>
      <c r="I49" s="787"/>
      <c r="J49" s="787"/>
      <c r="K49" s="787"/>
      <c r="L49" s="448"/>
      <c r="M49" s="448"/>
      <c r="N49" s="448"/>
      <c r="O49" s="448"/>
      <c r="P49" s="788">
        <f aca="true" t="shared" si="0" ref="P49:P56">SUM(W49-Z49)</f>
        <v>13</v>
      </c>
      <c r="Q49" s="789"/>
      <c r="R49" s="789"/>
      <c r="S49" s="790"/>
      <c r="T49" s="791">
        <f>$AF$13</f>
        <v>6</v>
      </c>
      <c r="U49" s="792" t="s">
        <v>18</v>
      </c>
      <c r="V49" s="792">
        <f>$AH$13</f>
        <v>0</v>
      </c>
      <c r="W49" s="793">
        <f>$AI$13</f>
        <v>18</v>
      </c>
      <c r="X49" s="794"/>
      <c r="Y49" s="792" t="s">
        <v>18</v>
      </c>
      <c r="Z49" s="795">
        <f>$AK$13</f>
        <v>5</v>
      </c>
      <c r="AA49" s="794"/>
      <c r="AB49" s="603"/>
      <c r="AC49" s="1072">
        <v>1</v>
      </c>
      <c r="AD49" s="1073"/>
      <c r="AE49" s="796"/>
    </row>
    <row r="50" spans="2:31" ht="15.75">
      <c r="B50" s="797" t="str">
        <f>$B$5</f>
        <v>Beez, Florian</v>
      </c>
      <c r="C50" s="448"/>
      <c r="D50" s="448"/>
      <c r="E50" s="448"/>
      <c r="F50" s="603"/>
      <c r="G50" s="232" t="str">
        <f>$B$6</f>
        <v>TSG Heilbronn</v>
      </c>
      <c r="H50" s="787"/>
      <c r="I50" s="787"/>
      <c r="J50" s="787"/>
      <c r="K50" s="787"/>
      <c r="L50" s="448"/>
      <c r="M50" s="448"/>
      <c r="N50" s="448"/>
      <c r="O50" s="448"/>
      <c r="P50" s="788">
        <f t="shared" si="0"/>
        <v>7</v>
      </c>
      <c r="Q50" s="789"/>
      <c r="R50" s="789"/>
      <c r="S50" s="790"/>
      <c r="T50" s="791">
        <f>$AF$5</f>
        <v>5</v>
      </c>
      <c r="U50" s="792" t="s">
        <v>18</v>
      </c>
      <c r="V50" s="792">
        <f>$AH$5</f>
        <v>1</v>
      </c>
      <c r="W50" s="793">
        <f>$AI$5</f>
        <v>16</v>
      </c>
      <c r="X50" s="794"/>
      <c r="Y50" s="792" t="s">
        <v>18</v>
      </c>
      <c r="Z50" s="795">
        <f>$AK$5</f>
        <v>9</v>
      </c>
      <c r="AA50" s="794"/>
      <c r="AB50" s="603"/>
      <c r="AC50" s="1074">
        <v>2</v>
      </c>
      <c r="AD50" s="1075"/>
      <c r="AE50" s="603"/>
    </row>
    <row r="51" spans="2:31" ht="15.75">
      <c r="B51" s="786" t="str">
        <f>$B$7</f>
        <v>Kiesel, Sebastian</v>
      </c>
      <c r="C51" s="448"/>
      <c r="D51" s="448"/>
      <c r="E51" s="448"/>
      <c r="F51" s="603"/>
      <c r="G51" s="232" t="str">
        <f>$B$8</f>
        <v>SV Frauenzimmern</v>
      </c>
      <c r="H51" s="787"/>
      <c r="I51" s="787"/>
      <c r="J51" s="787"/>
      <c r="K51" s="787"/>
      <c r="L51" s="448"/>
      <c r="N51" s="448"/>
      <c r="O51" s="448"/>
      <c r="P51" s="788">
        <f t="shared" si="0"/>
        <v>7</v>
      </c>
      <c r="Q51" s="789"/>
      <c r="R51" s="789"/>
      <c r="S51" s="790"/>
      <c r="T51" s="791">
        <f>$AF$7</f>
        <v>4</v>
      </c>
      <c r="U51" s="792" t="s">
        <v>18</v>
      </c>
      <c r="V51" s="792">
        <f>$AH$7</f>
        <v>2</v>
      </c>
      <c r="W51" s="793">
        <f>$AI$7</f>
        <v>16</v>
      </c>
      <c r="X51" s="794"/>
      <c r="Y51" s="792" t="s">
        <v>18</v>
      </c>
      <c r="Z51" s="795">
        <f>$AK$7</f>
        <v>9</v>
      </c>
      <c r="AA51" s="794"/>
      <c r="AB51" s="603"/>
      <c r="AC51" s="1074">
        <v>3</v>
      </c>
      <c r="AD51" s="1075"/>
      <c r="AE51" s="603"/>
    </row>
    <row r="52" spans="2:31" ht="15.75">
      <c r="B52" s="797" t="str">
        <f>$B$11</f>
        <v>Lenz, Timo</v>
      </c>
      <c r="C52" s="448"/>
      <c r="D52" s="448"/>
      <c r="E52" s="448"/>
      <c r="F52" s="603"/>
      <c r="G52" s="232" t="str">
        <f>$B$12</f>
        <v>SV Neckarsulm</v>
      </c>
      <c r="H52" s="787"/>
      <c r="I52" s="787"/>
      <c r="J52" s="787"/>
      <c r="K52" s="787"/>
      <c r="L52" s="448"/>
      <c r="M52" s="448"/>
      <c r="N52" s="448"/>
      <c r="O52" s="448"/>
      <c r="P52" s="788">
        <f t="shared" si="0"/>
        <v>-1</v>
      </c>
      <c r="Q52" s="789"/>
      <c r="R52" s="789"/>
      <c r="S52" s="790"/>
      <c r="T52" s="791">
        <f>$AF$11</f>
        <v>2</v>
      </c>
      <c r="U52" s="792" t="s">
        <v>18</v>
      </c>
      <c r="V52" s="792">
        <f>$AH$11</f>
        <v>4</v>
      </c>
      <c r="W52" s="793">
        <f>$AI$11</f>
        <v>12</v>
      </c>
      <c r="X52" s="794"/>
      <c r="Y52" s="792" t="s">
        <v>18</v>
      </c>
      <c r="Z52" s="795">
        <f>$AK$11</f>
        <v>13</v>
      </c>
      <c r="AA52" s="794"/>
      <c r="AB52" s="603"/>
      <c r="AC52" s="1074">
        <v>4</v>
      </c>
      <c r="AD52" s="1075"/>
      <c r="AE52" s="603"/>
    </row>
    <row r="53" spans="2:31" ht="15.75">
      <c r="B53" s="797" t="str">
        <f>$B$15</f>
        <v>Saupp, Tim</v>
      </c>
      <c r="C53" s="448"/>
      <c r="D53" s="448"/>
      <c r="E53" s="448"/>
      <c r="F53" s="603"/>
      <c r="G53" s="232" t="str">
        <f>$B$16</f>
        <v>VfL Obereisesheim</v>
      </c>
      <c r="H53" s="787"/>
      <c r="I53" s="787"/>
      <c r="J53" s="787"/>
      <c r="K53" s="787"/>
      <c r="L53" s="448"/>
      <c r="M53" s="448"/>
      <c r="N53" s="448"/>
      <c r="O53" s="448"/>
      <c r="P53" s="788">
        <f t="shared" si="0"/>
        <v>-9</v>
      </c>
      <c r="Q53" s="789"/>
      <c r="R53" s="789"/>
      <c r="S53" s="790"/>
      <c r="T53" s="791">
        <f>$AF$15</f>
        <v>2</v>
      </c>
      <c r="U53" s="792" t="s">
        <v>18</v>
      </c>
      <c r="V53" s="792">
        <f>$AH$15</f>
        <v>4</v>
      </c>
      <c r="W53" s="793">
        <f>$AI$15</f>
        <v>7</v>
      </c>
      <c r="X53" s="794"/>
      <c r="Y53" s="792" t="s">
        <v>18</v>
      </c>
      <c r="Z53" s="795">
        <f>$AK$15</f>
        <v>16</v>
      </c>
      <c r="AA53" s="794"/>
      <c r="AB53" s="603"/>
      <c r="AC53" s="1074">
        <v>5</v>
      </c>
      <c r="AD53" s="1075"/>
      <c r="AE53" s="603"/>
    </row>
    <row r="54" spans="2:31" ht="15.75">
      <c r="B54" s="797" t="str">
        <f>$B$19</f>
        <v>Kazmaier, Jakob</v>
      </c>
      <c r="C54" s="448"/>
      <c r="D54" s="448"/>
      <c r="E54" s="448"/>
      <c r="F54" s="603"/>
      <c r="G54" s="232" t="str">
        <f>$B$20</f>
        <v>TSG Heilbronn</v>
      </c>
      <c r="H54" s="448"/>
      <c r="J54" s="448"/>
      <c r="K54" s="448"/>
      <c r="L54" s="448"/>
      <c r="M54" s="448"/>
      <c r="N54" s="448"/>
      <c r="O54" s="448"/>
      <c r="P54" s="788">
        <f t="shared" si="0"/>
        <v>-8</v>
      </c>
      <c r="Q54" s="789"/>
      <c r="R54" s="789"/>
      <c r="S54" s="790"/>
      <c r="T54" s="791">
        <f>$AF$19</f>
        <v>1</v>
      </c>
      <c r="U54" s="792" t="s">
        <v>18</v>
      </c>
      <c r="V54" s="792">
        <f>$AH$19</f>
        <v>5</v>
      </c>
      <c r="W54" s="793">
        <f>$AI$19</f>
        <v>8</v>
      </c>
      <c r="X54" s="794"/>
      <c r="Y54" s="792" t="s">
        <v>18</v>
      </c>
      <c r="Z54" s="795">
        <f>$AK$19</f>
        <v>16</v>
      </c>
      <c r="AA54" s="794"/>
      <c r="AB54" s="603"/>
      <c r="AC54" s="1074">
        <v>6</v>
      </c>
      <c r="AD54" s="1075"/>
      <c r="AE54" s="603"/>
    </row>
    <row r="55" spans="2:31" ht="15.75">
      <c r="B55" s="797" t="str">
        <f>$B$9</f>
        <v>Sander, Cedric</v>
      </c>
      <c r="C55" s="448"/>
      <c r="D55" s="448"/>
      <c r="E55" s="448"/>
      <c r="F55" s="603"/>
      <c r="G55" s="232" t="str">
        <f>$B$10</f>
        <v>TV Lauffen</v>
      </c>
      <c r="H55" s="787"/>
      <c r="I55" s="787"/>
      <c r="J55" s="787"/>
      <c r="K55" s="787"/>
      <c r="L55" s="448"/>
      <c r="M55" s="448"/>
      <c r="N55" s="448"/>
      <c r="O55" s="448"/>
      <c r="P55" s="788">
        <f t="shared" si="0"/>
        <v>-9</v>
      </c>
      <c r="Q55" s="789"/>
      <c r="R55" s="789"/>
      <c r="S55" s="790"/>
      <c r="T55" s="791">
        <f>$AF$9</f>
        <v>1</v>
      </c>
      <c r="U55" s="792" t="s">
        <v>18</v>
      </c>
      <c r="V55" s="792">
        <f>$AH$9</f>
        <v>5</v>
      </c>
      <c r="W55" s="793">
        <f>$AI$9</f>
        <v>6</v>
      </c>
      <c r="X55" s="794"/>
      <c r="Y55" s="792" t="s">
        <v>18</v>
      </c>
      <c r="Z55" s="795">
        <f>$AK$9</f>
        <v>15</v>
      </c>
      <c r="AA55" s="794"/>
      <c r="AB55" s="603"/>
      <c r="AC55" s="1074">
        <v>7</v>
      </c>
      <c r="AD55" s="1075"/>
      <c r="AE55" s="603"/>
    </row>
    <row r="56" spans="2:31" ht="16.5" thickBot="1">
      <c r="B56" s="798">
        <f>$B$17</f>
        <v>0</v>
      </c>
      <c r="C56" s="458"/>
      <c r="D56" s="458"/>
      <c r="E56" s="458"/>
      <c r="F56" s="799"/>
      <c r="G56" s="800">
        <f>$B$18</f>
        <v>0</v>
      </c>
      <c r="H56" s="801"/>
      <c r="I56" s="801"/>
      <c r="J56" s="801"/>
      <c r="K56" s="801"/>
      <c r="L56" s="458"/>
      <c r="M56" s="458"/>
      <c r="N56" s="458"/>
      <c r="O56" s="458"/>
      <c r="P56" s="802">
        <f t="shared" si="0"/>
        <v>0</v>
      </c>
      <c r="Q56" s="803"/>
      <c r="R56" s="803"/>
      <c r="S56" s="804"/>
      <c r="T56" s="805">
        <f>$AF$17</f>
        <v>0</v>
      </c>
      <c r="U56" s="806" t="s">
        <v>18</v>
      </c>
      <c r="V56" s="806">
        <f>$AH$17</f>
        <v>0</v>
      </c>
      <c r="W56" s="807">
        <f>$AI$17</f>
        <v>0</v>
      </c>
      <c r="X56" s="803"/>
      <c r="Y56" s="806" t="s">
        <v>18</v>
      </c>
      <c r="Z56" s="808">
        <f>$AK$17</f>
        <v>0</v>
      </c>
      <c r="AA56" s="803"/>
      <c r="AB56" s="799"/>
      <c r="AC56" s="1080">
        <v>8</v>
      </c>
      <c r="AD56" s="1081"/>
      <c r="AE56" s="799"/>
    </row>
    <row r="57" spans="9:28" ht="13.5" thickBot="1">
      <c r="I57"/>
      <c r="T57" s="780">
        <f>SUM(T49:T56)</f>
        <v>21</v>
      </c>
      <c r="U57" s="809" t="s">
        <v>18</v>
      </c>
      <c r="V57" s="783">
        <f>SUM(V49:V56)</f>
        <v>21</v>
      </c>
      <c r="W57" s="810">
        <f>SUM(W49:W56)</f>
        <v>83</v>
      </c>
      <c r="X57" s="811"/>
      <c r="Y57" s="809" t="s">
        <v>18</v>
      </c>
      <c r="Z57" s="812">
        <f>SUM(Z49:Z56)</f>
        <v>83</v>
      </c>
      <c r="AA57" s="811"/>
      <c r="AB57" s="782"/>
    </row>
  </sheetData>
  <sheetProtection password="C65E"/>
  <mergeCells count="22">
    <mergeCell ref="T48:V48"/>
    <mergeCell ref="W48:Y48"/>
    <mergeCell ref="AF4:AH4"/>
    <mergeCell ref="AI4:AK4"/>
    <mergeCell ref="AL4:AM4"/>
    <mergeCell ref="AC48:AE48"/>
    <mergeCell ref="AC49:AD49"/>
    <mergeCell ref="AC54:AD54"/>
    <mergeCell ref="AL5:AM5"/>
    <mergeCell ref="AL7:AM7"/>
    <mergeCell ref="AL9:AM9"/>
    <mergeCell ref="AL11:AM11"/>
    <mergeCell ref="AL13:AM13"/>
    <mergeCell ref="AL15:AM15"/>
    <mergeCell ref="AL17:AM17"/>
    <mergeCell ref="AL19:AM19"/>
    <mergeCell ref="AC55:AD55"/>
    <mergeCell ref="AC56:AD56"/>
    <mergeCell ref="AC50:AD50"/>
    <mergeCell ref="AC51:AD51"/>
    <mergeCell ref="AC52:AD52"/>
    <mergeCell ref="AC53:AD53"/>
  </mergeCells>
  <printOptions/>
  <pageMargins left="0.1968503937007874" right="0.1968503937007874" top="0.3937007874015748" bottom="0.3937007874015748" header="0.5118110236220472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ABC-Dat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Buttler</dc:creator>
  <cp:keywords/>
  <dc:description/>
  <cp:lastModifiedBy>Stephan Roth</cp:lastModifiedBy>
  <cp:lastPrinted>2001-09-01T17:55:50Z</cp:lastPrinted>
  <dcterms:created xsi:type="dcterms:W3CDTF">1998-10-05T20:09:34Z</dcterms:created>
  <dcterms:modified xsi:type="dcterms:W3CDTF">2007-03-13T18:35:46Z</dcterms:modified>
  <cp:category/>
  <cp:version/>
  <cp:contentType/>
  <cp:contentStatus/>
</cp:coreProperties>
</file>