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735" windowWidth="9660" windowHeight="3300" tabRatio="599" activeTab="0"/>
  </bookViews>
  <sheets>
    <sheet name="JU18 A-H Gr.1" sheetId="1" r:id="rId1"/>
    <sheet name="JU18 A-H Gr.2" sheetId="2" r:id="rId2"/>
    <sheet name="JU18 A-H Gr.3" sheetId="3" r:id="rId3"/>
    <sheet name="JU18 A-H Gr.4" sheetId="4" r:id="rId4"/>
    <sheet name="JU18 A-H Gr.5" sheetId="5" r:id="rId5"/>
    <sheet name="JU18 A-H Gr.6" sheetId="6" r:id="rId6"/>
    <sheet name="JU18 A-H Gr.7" sheetId="7" r:id="rId7"/>
    <sheet name="JU18 A-H Gr.8" sheetId="8" r:id="rId8"/>
    <sheet name="JU18 A-H Gr.9" sheetId="9" r:id="rId9"/>
    <sheet name="JU18 A-H Gr.10" sheetId="10" r:id="rId10"/>
    <sheet name="JU18 A-H Gr.11" sheetId="11" r:id="rId11"/>
    <sheet name="JU18 A-H Gr.12" sheetId="12" r:id="rId12"/>
    <sheet name="JU18 A-H Gr.13" sheetId="13" r:id="rId13"/>
  </sheets>
  <definedNames/>
  <calcPr fullCalcOnLoad="1"/>
</workbook>
</file>

<file path=xl/sharedStrings.xml><?xml version="1.0" encoding="utf-8"?>
<sst xmlns="http://schemas.openxmlformats.org/spreadsheetml/2006/main" count="1810" uniqueCount="123">
  <si>
    <t>Nr</t>
  </si>
  <si>
    <t>Name</t>
  </si>
  <si>
    <t>Verein</t>
  </si>
  <si>
    <t>Platz</t>
  </si>
  <si>
    <t>:</t>
  </si>
  <si>
    <t>Erg.</t>
  </si>
  <si>
    <t>-</t>
  </si>
  <si>
    <t>2. Runde</t>
  </si>
  <si>
    <t>1. Runde</t>
  </si>
  <si>
    <t>3. Runde</t>
  </si>
  <si>
    <t>4. Runde</t>
  </si>
  <si>
    <t>5. Runde</t>
  </si>
  <si>
    <t>Veranstaltung:</t>
  </si>
  <si>
    <t>Tabelle</t>
  </si>
  <si>
    <t>Punkte</t>
  </si>
  <si>
    <t>Sätze</t>
  </si>
  <si>
    <t>Diff.</t>
  </si>
  <si>
    <t>Jungen U18 (A-H) Quali-RLT</t>
  </si>
  <si>
    <t>Gruppe 01</t>
  </si>
  <si>
    <t>Gruppe 02</t>
  </si>
  <si>
    <t>Gruppe 03</t>
  </si>
  <si>
    <t>Gruppe 04</t>
  </si>
  <si>
    <t>Gruppe 05</t>
  </si>
  <si>
    <t>Gruppe 06</t>
  </si>
  <si>
    <t>Gruppe 07</t>
  </si>
  <si>
    <t>Gruppe 08</t>
  </si>
  <si>
    <t>Gruppe 09</t>
  </si>
  <si>
    <t>Gruppe 10</t>
  </si>
  <si>
    <t>Gruppe 11</t>
  </si>
  <si>
    <t>Gruppe 12</t>
  </si>
  <si>
    <t>Gruppe 13</t>
  </si>
  <si>
    <t>Toberer, Ken</t>
  </si>
  <si>
    <t>TGV E. Beilstein</t>
  </si>
  <si>
    <t>Mellone, Tullio</t>
  </si>
  <si>
    <t>TSV Erlenbach</t>
  </si>
  <si>
    <t>Stubenhofer, Dominik</t>
  </si>
  <si>
    <t>Sanden, Simon</t>
  </si>
  <si>
    <t>Ott, Janek</t>
  </si>
  <si>
    <t>VfL Brackenheim</t>
  </si>
  <si>
    <t>Fantaguzzi, Gianni</t>
  </si>
  <si>
    <t>TSB Horkheim</t>
  </si>
  <si>
    <t>Beck, Daniel</t>
  </si>
  <si>
    <t>Erdle, Nicolas</t>
  </si>
  <si>
    <t>Jaksch, Christian</t>
  </si>
  <si>
    <t>TSV Herbolzheim</t>
  </si>
  <si>
    <t>Graz, Timo</t>
  </si>
  <si>
    <t>Spfr Affaltrach</t>
  </si>
  <si>
    <t>Bauer, Michael</t>
  </si>
  <si>
    <t>TSG Heilbronn</t>
  </si>
  <si>
    <t>Burkart, Alexander</t>
  </si>
  <si>
    <t>TGV. E Beilstein</t>
  </si>
  <si>
    <t>Keicher, Christian</t>
  </si>
  <si>
    <t>Bitner, Alexander</t>
  </si>
  <si>
    <t>SC Amorbach</t>
  </si>
  <si>
    <t>Grün, Markus</t>
  </si>
  <si>
    <t>SV Frauenzimmern</t>
  </si>
  <si>
    <t>Vogel, Axel</t>
  </si>
  <si>
    <t>Merkle, Benjamin</t>
  </si>
  <si>
    <t>Haag, Oliver</t>
  </si>
  <si>
    <t>Spvgg Eschenau</t>
  </si>
  <si>
    <t>Gross, Dennis</t>
  </si>
  <si>
    <t>Böttcher, Patrick</t>
  </si>
  <si>
    <t>Dierolf, Ulrich</t>
  </si>
  <si>
    <t>TSV Ellhofen</t>
  </si>
  <si>
    <t>Walter, René</t>
  </si>
  <si>
    <t>Lang, Tim</t>
  </si>
  <si>
    <t>Polzin, Tobias</t>
  </si>
  <si>
    <t>Feinauer, Felix</t>
  </si>
  <si>
    <t>Hinnekeuser, Christian</t>
  </si>
  <si>
    <t>Clark, Daniel</t>
  </si>
  <si>
    <t>Walter, Christian</t>
  </si>
  <si>
    <t>Friedrichshaller SV</t>
  </si>
  <si>
    <t>Kunz, Hannes</t>
  </si>
  <si>
    <t>Zinz, Thomas</t>
  </si>
  <si>
    <t>Lenzner, Sven</t>
  </si>
  <si>
    <t>Roder, Mathias</t>
  </si>
  <si>
    <t>Herold, Alexander</t>
  </si>
  <si>
    <t>TTC Gochsen</t>
  </si>
  <si>
    <t>Epple, Hannes</t>
  </si>
  <si>
    <t>Farrenkopf, Marcel</t>
  </si>
  <si>
    <t>Pereira, Andre</t>
  </si>
  <si>
    <t>TSV Brettach</t>
  </si>
  <si>
    <t>Siekiera, Michael</t>
  </si>
  <si>
    <t>Cam, Lihn Manh</t>
  </si>
  <si>
    <t>DJK SB Heilbronn</t>
  </si>
  <si>
    <t>Gökyildiz, Ferhat</t>
  </si>
  <si>
    <t>Bratz, Robin</t>
  </si>
  <si>
    <t>Gütter, Jonas</t>
  </si>
  <si>
    <t>Hiller, Sebastian</t>
  </si>
  <si>
    <t>Francolino, Guiseppe</t>
  </si>
  <si>
    <t>TG Böckingen</t>
  </si>
  <si>
    <t>Späth, Marcel</t>
  </si>
  <si>
    <t>Do, An Truong</t>
  </si>
  <si>
    <t>Wriedt, Johannes</t>
  </si>
  <si>
    <t>Schadt, Claudio</t>
  </si>
  <si>
    <t>Carew, Christoph</t>
  </si>
  <si>
    <t>Masson, Sven</t>
  </si>
  <si>
    <t>Rembe, Valentin</t>
  </si>
  <si>
    <t>TSV Güglingen</t>
  </si>
  <si>
    <t>Keilbach, Marco</t>
  </si>
  <si>
    <t>Schaible, Michael</t>
  </si>
  <si>
    <t>Romcea, Bogdan</t>
  </si>
  <si>
    <t>Richter, Markus</t>
  </si>
  <si>
    <t>Fritz, Marvin</t>
  </si>
  <si>
    <t>Waldenmaier, Florian</t>
  </si>
  <si>
    <t>Kraus, Marius</t>
  </si>
  <si>
    <t>Rösch, Sebastian</t>
  </si>
  <si>
    <t>Dieterle, Marcel</t>
  </si>
  <si>
    <t>VfL Brakenheim</t>
  </si>
  <si>
    <t>Hübner, Philip</t>
  </si>
  <si>
    <t>Siller, Kevin</t>
  </si>
  <si>
    <t>Mühlbacher, Lukas</t>
  </si>
  <si>
    <t>Friedle, Benjamin</t>
  </si>
  <si>
    <t>Wieland, Jens</t>
  </si>
  <si>
    <t>Ehnle, Christoph</t>
  </si>
  <si>
    <t>Dorsch, Simon</t>
  </si>
  <si>
    <t>Schäfer, Sven</t>
  </si>
  <si>
    <t>Richardt, Artur</t>
  </si>
  <si>
    <t>Haußler, Patrick</t>
  </si>
  <si>
    <t>Harst, Sebastian</t>
  </si>
  <si>
    <t>Laufer; Johannes</t>
  </si>
  <si>
    <t>Geisler, Simon</t>
  </si>
  <si>
    <t>Kiesel, Benjamin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</si>
</sst>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4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 locked="0"/>
    </xf>
    <xf numFmtId="0" fontId="5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" xfId="0" applyFont="1" applyBorder="1" applyAlignment="1" applyProtection="1">
      <alignment/>
      <protection locked="0"/>
    </xf>
    <xf numFmtId="0" fontId="5" fillId="0" borderId="2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20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8" fillId="0" borderId="2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 applyProtection="1">
      <alignment/>
      <protection/>
    </xf>
    <xf numFmtId="0" fontId="7" fillId="0" borderId="21" xfId="0" applyFont="1" applyBorder="1" applyAlignment="1" applyProtection="1" quotePrefix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 quotePrefix="1">
      <alignment horizontal="center"/>
      <protection/>
    </xf>
    <xf numFmtId="0" fontId="7" fillId="0" borderId="2" xfId="0" applyFont="1" applyBorder="1" applyAlignment="1">
      <alignment/>
    </xf>
    <xf numFmtId="0" fontId="7" fillId="0" borderId="2" xfId="0" applyFont="1" applyBorder="1" applyAlignment="1" applyProtection="1">
      <alignment/>
      <protection/>
    </xf>
    <xf numFmtId="0" fontId="4" fillId="0" borderId="2" xfId="0" applyFont="1" applyBorder="1" applyAlignment="1">
      <alignment horizontal="center"/>
    </xf>
    <xf numFmtId="0" fontId="5" fillId="0" borderId="22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8" fillId="0" borderId="7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2" xfId="0" applyFont="1" applyBorder="1" applyAlignment="1" applyProtection="1" quotePrefix="1">
      <alignment horizontal="center"/>
      <protection/>
    </xf>
    <xf numFmtId="0" fontId="7" fillId="0" borderId="22" xfId="0" applyFont="1" applyBorder="1" applyAlignment="1">
      <alignment/>
    </xf>
    <xf numFmtId="0" fontId="7" fillId="0" borderId="22" xfId="0" applyFont="1" applyBorder="1" applyAlignment="1" applyProtection="1">
      <alignment/>
      <protection/>
    </xf>
    <xf numFmtId="0" fontId="4" fillId="0" borderId="22" xfId="0" applyFont="1" applyBorder="1" applyAlignment="1">
      <alignment horizontal="center"/>
    </xf>
    <xf numFmtId="0" fontId="4" fillId="0" borderId="21" xfId="0" applyFont="1" applyFill="1" applyBorder="1" applyAlignment="1" applyProtection="1" quotePrefix="1">
      <alignment horizontal="center"/>
      <protection/>
    </xf>
    <xf numFmtId="1" fontId="5" fillId="0" borderId="21" xfId="0" applyNumberFormat="1" applyFont="1" applyBorder="1" applyAlignment="1" applyProtection="1" quotePrefix="1">
      <alignment/>
      <protection/>
    </xf>
    <xf numFmtId="1" fontId="7" fillId="0" borderId="21" xfId="0" applyNumberFormat="1" applyFont="1" applyBorder="1" applyAlignment="1" applyProtection="1" quotePrefix="1">
      <alignment/>
      <protection/>
    </xf>
    <xf numFmtId="0" fontId="8" fillId="0" borderId="1" xfId="0" applyFont="1" applyFill="1" applyBorder="1" applyAlignment="1" applyProtection="1">
      <alignment/>
      <protection/>
    </xf>
    <xf numFmtId="1" fontId="5" fillId="0" borderId="2" xfId="0" applyNumberFormat="1" applyFont="1" applyBorder="1" applyAlignment="1" applyProtection="1" quotePrefix="1">
      <alignment/>
      <protection/>
    </xf>
    <xf numFmtId="1" fontId="7" fillId="0" borderId="2" xfId="0" applyNumberFormat="1" applyFont="1" applyBorder="1" applyAlignment="1" applyProtection="1" quotePrefix="1">
      <alignment/>
      <protection/>
    </xf>
    <xf numFmtId="0" fontId="4" fillId="0" borderId="21" xfId="0" applyFont="1" applyBorder="1" applyAlignment="1">
      <alignment horizontal="center"/>
    </xf>
    <xf numFmtId="0" fontId="7" fillId="0" borderId="22" xfId="0" applyFont="1" applyBorder="1" applyAlignment="1" quotePrefix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0" xfId="0" applyFont="1" applyAlignment="1">
      <alignment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 applyProtection="1" quotePrefix="1">
      <alignment horizontal="center"/>
      <protection/>
    </xf>
    <xf numFmtId="0" fontId="5" fillId="0" borderId="2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2" xfId="0" applyFont="1" applyBorder="1" applyAlignment="1" quotePrefix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 quotePrefix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34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quotePrefix="1">
      <alignment/>
    </xf>
    <xf numFmtId="0" fontId="4" fillId="0" borderId="19" xfId="0" applyFont="1" applyBorder="1" applyAlignment="1" applyProtection="1">
      <alignment/>
      <protection/>
    </xf>
    <xf numFmtId="0" fontId="7" fillId="0" borderId="38" xfId="0" applyFont="1" applyBorder="1" applyAlignment="1">
      <alignment/>
    </xf>
    <xf numFmtId="0" fontId="8" fillId="0" borderId="39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4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/>
    </xf>
    <xf numFmtId="0" fontId="6" fillId="0" borderId="0" xfId="0" applyFont="1" applyAlignment="1">
      <alignment/>
    </xf>
    <xf numFmtId="0" fontId="5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Continuous"/>
    </xf>
    <xf numFmtId="0" fontId="7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5" fillId="0" borderId="27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4" fillId="0" borderId="27" xfId="0" applyFont="1" applyBorder="1" applyAlignment="1">
      <alignment/>
    </xf>
    <xf numFmtId="0" fontId="4" fillId="0" borderId="27" xfId="0" applyFont="1" applyBorder="1" applyAlignment="1" applyProtection="1">
      <alignment horizontal="center"/>
      <protection/>
    </xf>
    <xf numFmtId="0" fontId="8" fillId="0" borderId="37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8" fillId="0" borderId="27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0" fontId="4" fillId="0" borderId="22" xfId="0" applyFont="1" applyBorder="1" applyAlignment="1">
      <alignment/>
    </xf>
    <xf numFmtId="0" fontId="4" fillId="0" borderId="22" xfId="0" applyFont="1" applyBorder="1" applyAlignment="1" applyProtection="1">
      <alignment horizontal="center"/>
      <protection/>
    </xf>
    <xf numFmtId="0" fontId="8" fillId="0" borderId="31" xfId="0" applyFont="1" applyBorder="1" applyAlignment="1">
      <alignment/>
    </xf>
    <xf numFmtId="0" fontId="4" fillId="0" borderId="24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8" fillId="0" borderId="31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35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0" fontId="8" fillId="0" borderId="39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 quotePrefix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0" borderId="1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 quotePrefix="1">
      <alignment horizontal="center"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7" fillId="0" borderId="2" xfId="0" applyFont="1" applyBorder="1" applyAlignment="1" applyProtection="1" quotePrefix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7" fillId="0" borderId="22" xfId="0" applyFont="1" applyBorder="1" applyAlignment="1" applyProtection="1" quotePrefix="1">
      <alignment horizontal="center"/>
      <protection/>
    </xf>
    <xf numFmtId="0" fontId="8" fillId="0" borderId="23" xfId="0" applyFont="1" applyBorder="1" applyAlignment="1" applyProtection="1">
      <alignment/>
      <protection/>
    </xf>
    <xf numFmtId="0" fontId="8" fillId="0" borderId="18" xfId="0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2" xfId="0" applyFont="1" applyBorder="1" applyAlignment="1" quotePrefix="1">
      <alignment horizontal="center"/>
    </xf>
    <xf numFmtId="0" fontId="8" fillId="0" borderId="22" xfId="0" applyFont="1" applyBorder="1" applyAlignment="1">
      <alignment/>
    </xf>
    <xf numFmtId="0" fontId="8" fillId="0" borderId="39" xfId="0" applyFont="1" applyBorder="1" applyAlignment="1" applyProtection="1">
      <alignment/>
      <protection/>
    </xf>
    <xf numFmtId="0" fontId="7" fillId="0" borderId="21" xfId="0" applyFont="1" applyBorder="1" applyAlignment="1" applyProtection="1" quotePrefix="1">
      <alignment horizontal="center"/>
      <protection/>
    </xf>
    <xf numFmtId="0" fontId="8" fillId="0" borderId="2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8" fillId="0" borderId="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5" fillId="2" borderId="44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45" xfId="0" applyFont="1" applyFill="1" applyBorder="1" applyAlignment="1" applyProtection="1">
      <alignment/>
      <protection locked="0"/>
    </xf>
    <xf numFmtId="0" fontId="7" fillId="2" borderId="6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28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8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46" xfId="0" applyFont="1" applyFill="1" applyBorder="1" applyAlignment="1" applyProtection="1">
      <alignment horizontal="center"/>
      <protection/>
    </xf>
    <xf numFmtId="0" fontId="5" fillId="2" borderId="2" xfId="0" applyFont="1" applyFill="1" applyBorder="1" applyAlignment="1" applyProtection="1">
      <alignment/>
      <protection locked="0"/>
    </xf>
    <xf numFmtId="0" fontId="5" fillId="2" borderId="7" xfId="0" applyFont="1" applyFill="1" applyBorder="1" applyAlignment="1" applyProtection="1">
      <alignment/>
      <protection locked="0"/>
    </xf>
    <xf numFmtId="0" fontId="5" fillId="2" borderId="4" xfId="0" applyFont="1" applyFill="1" applyBorder="1" applyAlignment="1" applyProtection="1">
      <alignment/>
      <protection locked="0"/>
    </xf>
    <xf numFmtId="0" fontId="5" fillId="2" borderId="46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 applyProtection="1">
      <alignment/>
      <protection locked="0"/>
    </xf>
    <xf numFmtId="0" fontId="5" fillId="2" borderId="47" xfId="0" applyFont="1" applyFill="1" applyBorder="1" applyAlignment="1" applyProtection="1">
      <alignment/>
      <protection locked="0"/>
    </xf>
    <xf numFmtId="0" fontId="5" fillId="2" borderId="19" xfId="0" applyFont="1" applyFill="1" applyBorder="1" applyAlignment="1" applyProtection="1">
      <alignment/>
      <protection locked="0"/>
    </xf>
    <xf numFmtId="0" fontId="5" fillId="2" borderId="32" xfId="0" applyFont="1" applyFill="1" applyBorder="1" applyAlignment="1" applyProtection="1">
      <alignment/>
      <protection locked="0"/>
    </xf>
    <xf numFmtId="0" fontId="5" fillId="2" borderId="38" xfId="0" applyFont="1" applyFill="1" applyBorder="1" applyAlignment="1" applyProtection="1">
      <alignment/>
      <protection locked="0"/>
    </xf>
    <xf numFmtId="0" fontId="5" fillId="2" borderId="31" xfId="0" applyFont="1" applyFill="1" applyBorder="1" applyAlignment="1" applyProtection="1">
      <alignment/>
      <protection locked="0"/>
    </xf>
    <xf numFmtId="0" fontId="5" fillId="2" borderId="28" xfId="0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8"/>
  <sheetViews>
    <sheetView tabSelected="1"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18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31</v>
      </c>
      <c r="C4" s="4"/>
      <c r="D4" s="4"/>
      <c r="E4" s="171"/>
      <c r="F4" s="41"/>
      <c r="G4" s="211" t="s">
        <v>50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1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1</v>
      </c>
      <c r="AF4" s="241"/>
      <c r="AG4" s="242"/>
      <c r="AH4" s="243"/>
    </row>
    <row r="5" spans="1:34" ht="15.75">
      <c r="A5" s="174">
        <v>2</v>
      </c>
      <c r="B5" s="208" t="s">
        <v>51</v>
      </c>
      <c r="C5" s="4"/>
      <c r="D5" s="4"/>
      <c r="E5" s="81"/>
      <c r="F5" s="41"/>
      <c r="G5" s="211" t="s">
        <v>34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0</v>
      </c>
      <c r="R5" s="3" t="s">
        <v>4</v>
      </c>
      <c r="S5" s="10">
        <f>+AH14</f>
        <v>3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0</v>
      </c>
      <c r="AA5" s="3" t="s">
        <v>4</v>
      </c>
      <c r="AB5" s="9">
        <f t="shared" si="1"/>
        <v>4</v>
      </c>
      <c r="AC5" s="10">
        <f>SUM(H14,J25,AF18,H20,AF14)</f>
        <v>0</v>
      </c>
      <c r="AD5" s="3" t="s">
        <v>4</v>
      </c>
      <c r="AE5" s="10">
        <f>SUM(J14,H25,AH18,J20,AH14)</f>
        <v>12</v>
      </c>
      <c r="AF5" s="241"/>
      <c r="AG5" s="242"/>
      <c r="AH5" s="243"/>
    </row>
    <row r="6" spans="1:34" ht="15.75">
      <c r="A6" s="174">
        <v>3</v>
      </c>
      <c r="B6" s="208" t="s">
        <v>52</v>
      </c>
      <c r="C6" s="4"/>
      <c r="D6" s="4"/>
      <c r="E6" s="81"/>
      <c r="F6" s="41"/>
      <c r="G6" s="211" t="s">
        <v>53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1</v>
      </c>
      <c r="R6" s="3" t="s">
        <v>4</v>
      </c>
      <c r="S6" s="10">
        <f>+J15</f>
        <v>3</v>
      </c>
      <c r="T6" s="6">
        <f>+H24</f>
        <v>3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2</v>
      </c>
      <c r="AA6" s="3" t="s">
        <v>4</v>
      </c>
      <c r="AB6" s="9">
        <f t="shared" si="1"/>
        <v>2</v>
      </c>
      <c r="AC6" s="10">
        <f>SUM(H15,H24,AH19,J20,AF13)</f>
        <v>7</v>
      </c>
      <c r="AD6" s="3" t="s">
        <v>4</v>
      </c>
      <c r="AE6" s="10">
        <f>SUM(J15,J24,AF19,H20,AH13)</f>
        <v>6</v>
      </c>
      <c r="AF6" s="241"/>
      <c r="AG6" s="242"/>
      <c r="AH6" s="243"/>
    </row>
    <row r="7" spans="1:34" ht="15.75">
      <c r="A7" s="174">
        <v>4</v>
      </c>
      <c r="B7" s="208" t="s">
        <v>54</v>
      </c>
      <c r="C7" s="4"/>
      <c r="D7" s="4"/>
      <c r="E7" s="81"/>
      <c r="F7" s="41"/>
      <c r="G7" s="211" t="s">
        <v>55</v>
      </c>
      <c r="H7" s="42">
        <f>+S4</f>
        <v>1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3</v>
      </c>
      <c r="O7" s="3" t="s">
        <v>4</v>
      </c>
      <c r="P7" s="9">
        <f>+Q6</f>
        <v>1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3</v>
      </c>
      <c r="AA7" s="3" t="s">
        <v>4</v>
      </c>
      <c r="AB7" s="9">
        <f t="shared" si="1"/>
        <v>1</v>
      </c>
      <c r="AC7" s="10">
        <f>SUM(J15,H23,AF20,J19,AH14)</f>
        <v>10</v>
      </c>
      <c r="AD7" s="3" t="s">
        <v>4</v>
      </c>
      <c r="AE7" s="10">
        <f>SUM(H15,J23,AH20,H19,AF14)</f>
        <v>4</v>
      </c>
      <c r="AF7" s="241"/>
      <c r="AG7" s="242"/>
      <c r="AH7" s="243"/>
    </row>
    <row r="8" spans="1:34" ht="15.75">
      <c r="A8" s="175">
        <v>5</v>
      </c>
      <c r="B8" s="209" t="s">
        <v>56</v>
      </c>
      <c r="C8" s="1"/>
      <c r="D8" s="25"/>
      <c r="E8" s="81"/>
      <c r="F8" s="151"/>
      <c r="G8" s="212" t="s">
        <v>40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0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3</v>
      </c>
      <c r="AD8" s="3" t="s">
        <v>4</v>
      </c>
      <c r="AE8" s="9">
        <f>SUM(H14,H24,AF20,J18,AF15)</f>
        <v>9</v>
      </c>
      <c r="AF8" s="241"/>
      <c r="AG8" s="242"/>
      <c r="AH8" s="243"/>
    </row>
    <row r="9" spans="1:34" ht="15.75" customHeight="1" thickBot="1">
      <c r="A9" s="176">
        <v>6</v>
      </c>
      <c r="B9" s="210"/>
      <c r="C9" s="11"/>
      <c r="D9" s="11"/>
      <c r="E9" s="172"/>
      <c r="F9" s="12"/>
      <c r="G9" s="213"/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4"/>
      <c r="AG9" s="245"/>
      <c r="AH9" s="246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32</v>
      </c>
      <c r="AD10" s="170"/>
      <c r="AE10" s="170">
        <f>SUM(AE4:AE9)</f>
        <v>32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Toberer, Ken</v>
      </c>
      <c r="F13" s="49" t="s">
        <v>6</v>
      </c>
      <c r="G13" s="50">
        <f>+B9</f>
        <v>0</v>
      </c>
      <c r="H13" s="227"/>
      <c r="I13" s="51" t="s">
        <v>4</v>
      </c>
      <c r="J13" s="229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Bitner, Alexander</v>
      </c>
      <c r="Q13" s="52"/>
      <c r="R13" s="53"/>
      <c r="S13" s="53"/>
      <c r="T13" s="53"/>
      <c r="U13" s="53"/>
      <c r="V13" s="53"/>
      <c r="W13" s="54" t="s">
        <v>6</v>
      </c>
      <c r="X13" s="71">
        <f>+B9</f>
        <v>0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Keicher, Christian</v>
      </c>
      <c r="F14" s="56" t="s">
        <v>6</v>
      </c>
      <c r="G14" s="43" t="str">
        <f>+B8</f>
        <v>Vogel, Axel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Keicher, Christian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Grün, Markus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Bitner, Alexander</v>
      </c>
      <c r="F15" s="62" t="s">
        <v>6</v>
      </c>
      <c r="G15" s="63" t="str">
        <f>+B7</f>
        <v>Grün, Markus</v>
      </c>
      <c r="H15" s="228">
        <v>1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Toberer, Ken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Vogel, Axel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Vogel, Axel</v>
      </c>
      <c r="F18" s="54" t="s">
        <v>6</v>
      </c>
      <c r="G18" s="48">
        <f>+B9</f>
        <v>0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Keicher, Christian</v>
      </c>
      <c r="Q18" s="22"/>
      <c r="R18" s="114"/>
      <c r="S18" s="114"/>
      <c r="T18" s="114"/>
      <c r="U18" s="114"/>
      <c r="V18" s="114"/>
      <c r="W18" s="115" t="s">
        <v>6</v>
      </c>
      <c r="X18" s="25">
        <f>+B9</f>
        <v>0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Toberer, Ken</v>
      </c>
      <c r="F19" s="57" t="s">
        <v>6</v>
      </c>
      <c r="G19" s="42" t="str">
        <f>+B7</f>
        <v>Grün, Markus</v>
      </c>
      <c r="H19" s="231">
        <v>3</v>
      </c>
      <c r="I19" s="60" t="s">
        <v>4</v>
      </c>
      <c r="J19" s="229">
        <v>1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Toberer, Ken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Bitner, Alexander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Keicher, Christian</v>
      </c>
      <c r="F20" s="66" t="s">
        <v>6</v>
      </c>
      <c r="G20" s="61" t="str">
        <f>+B6</f>
        <v>Bitner, Alexander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Grün, Markus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Vogel, Axel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Grün, Markus</v>
      </c>
      <c r="F23" s="49" t="s">
        <v>6</v>
      </c>
      <c r="G23" s="50">
        <f>+B9</f>
        <v>0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Bitner, Alexander</v>
      </c>
      <c r="F24" s="56" t="s">
        <v>6</v>
      </c>
      <c r="G24" s="43" t="str">
        <f>+B8</f>
        <v>Vogel, Axel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Toberer, Ken</v>
      </c>
      <c r="F25" s="95" t="s">
        <v>6</v>
      </c>
      <c r="G25" s="93" t="str">
        <f>+B5</f>
        <v>Keicher, Christian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8" t="s">
        <v>16</v>
      </c>
      <c r="Z31" s="239"/>
      <c r="AA31" s="240"/>
      <c r="AB31" s="238" t="s">
        <v>3</v>
      </c>
      <c r="AC31" s="239"/>
      <c r="AD31" s="240"/>
    </row>
    <row r="32" spans="2:30" ht="15.75">
      <c r="B32" s="128" t="str">
        <f>$B$4</f>
        <v>Toberer, Ken</v>
      </c>
      <c r="C32" s="102"/>
      <c r="D32" s="102"/>
      <c r="E32" s="102"/>
      <c r="F32" s="102"/>
      <c r="G32" s="129" t="str">
        <f>$G$4</f>
        <v>TGV. E Beilstein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1</v>
      </c>
      <c r="X32" s="138"/>
      <c r="Y32" s="102"/>
      <c r="Z32" s="130">
        <f aca="true" t="shared" si="2" ref="Z32:Z37">SUM(T32-W32)</f>
        <v>11</v>
      </c>
      <c r="AA32" s="131"/>
      <c r="AB32" s="45"/>
      <c r="AC32" s="153">
        <v>1</v>
      </c>
      <c r="AD32" s="46"/>
    </row>
    <row r="33" spans="2:30" ht="15.75">
      <c r="B33" s="154" t="str">
        <f>$B$7</f>
        <v>Grün, Markus</v>
      </c>
      <c r="C33" s="58"/>
      <c r="D33" s="58"/>
      <c r="E33" s="58"/>
      <c r="F33" s="58"/>
      <c r="G33" s="155" t="str">
        <f>$G$7</f>
        <v>SV Frauenzimmern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3</v>
      </c>
      <c r="Q33" s="157" t="s">
        <v>4</v>
      </c>
      <c r="R33" s="156">
        <f>$AB$7</f>
        <v>1</v>
      </c>
      <c r="S33" s="165"/>
      <c r="T33" s="162">
        <f>$AC$7</f>
        <v>10</v>
      </c>
      <c r="U33" s="159"/>
      <c r="V33" s="157" t="s">
        <v>4</v>
      </c>
      <c r="W33" s="158">
        <f>$AE$7</f>
        <v>4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$B$6</f>
        <v>Bitner, Alexander</v>
      </c>
      <c r="C34" s="102"/>
      <c r="D34" s="102"/>
      <c r="E34" s="102"/>
      <c r="F34" s="102"/>
      <c r="G34" s="129" t="str">
        <f>$G$6</f>
        <v>SC Amorbach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2</v>
      </c>
      <c r="Q34" s="133" t="s">
        <v>4</v>
      </c>
      <c r="R34" s="132">
        <f>$AB$6</f>
        <v>2</v>
      </c>
      <c r="S34" s="134"/>
      <c r="T34" s="135">
        <f>$AC$6</f>
        <v>7</v>
      </c>
      <c r="U34" s="136"/>
      <c r="V34" s="133" t="s">
        <v>4</v>
      </c>
      <c r="W34" s="137">
        <f>$AE$6</f>
        <v>6</v>
      </c>
      <c r="X34" s="138"/>
      <c r="Y34" s="102"/>
      <c r="Z34" s="130">
        <f t="shared" si="2"/>
        <v>1</v>
      </c>
      <c r="AA34" s="131"/>
      <c r="AB34" s="45"/>
      <c r="AC34" s="153">
        <v>3</v>
      </c>
      <c r="AD34" s="46"/>
    </row>
    <row r="35" spans="2:30" ht="15.75">
      <c r="B35" s="128" t="str">
        <f>$B$8</f>
        <v>Vogel, Axel</v>
      </c>
      <c r="C35" s="102"/>
      <c r="D35" s="102"/>
      <c r="E35" s="82"/>
      <c r="F35" s="102"/>
      <c r="G35" s="129" t="str">
        <f>$G$8</f>
        <v>TSB Horkheim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1</v>
      </c>
      <c r="Q35" s="133" t="s">
        <v>4</v>
      </c>
      <c r="R35" s="132">
        <f>$AB$8</f>
        <v>3</v>
      </c>
      <c r="S35" s="134"/>
      <c r="T35" s="135">
        <f>$AC$8</f>
        <v>3</v>
      </c>
      <c r="U35" s="136"/>
      <c r="V35" s="133" t="s">
        <v>4</v>
      </c>
      <c r="W35" s="137">
        <f>$AE$8</f>
        <v>9</v>
      </c>
      <c r="X35" s="138"/>
      <c r="Y35" s="102"/>
      <c r="Z35" s="130">
        <f t="shared" si="2"/>
        <v>-6</v>
      </c>
      <c r="AA35" s="131"/>
      <c r="AB35" s="45"/>
      <c r="AC35" s="153">
        <v>4</v>
      </c>
      <c r="AD35" s="46"/>
    </row>
    <row r="36" spans="2:30" ht="15.75">
      <c r="B36" s="128">
        <f>$B$9</f>
        <v>0</v>
      </c>
      <c r="C36" s="102"/>
      <c r="D36" s="102"/>
      <c r="E36" s="102"/>
      <c r="F36" s="102"/>
      <c r="G36" s="129">
        <f>$G$9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0</v>
      </c>
      <c r="Q36" s="133" t="s">
        <v>4</v>
      </c>
      <c r="R36" s="132">
        <f>$AB$9</f>
        <v>0</v>
      </c>
      <c r="S36" s="134"/>
      <c r="T36" s="135">
        <f>$AC$9</f>
        <v>0</v>
      </c>
      <c r="U36" s="136"/>
      <c r="V36" s="133" t="s">
        <v>4</v>
      </c>
      <c r="W36" s="137">
        <f>$AE$9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$B$5</f>
        <v>Keicher, Christian</v>
      </c>
      <c r="C37" s="67"/>
      <c r="D37" s="67"/>
      <c r="E37" s="67"/>
      <c r="F37" s="67"/>
      <c r="G37" s="125" t="str">
        <f>$G$5</f>
        <v>TSV Erlenbach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4</v>
      </c>
      <c r="S37" s="141"/>
      <c r="T37" s="142">
        <f>$AC$5</f>
        <v>0</v>
      </c>
      <c r="U37" s="143"/>
      <c r="V37" s="140" t="s">
        <v>4</v>
      </c>
      <c r="W37" s="144">
        <f>$AE$5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32</v>
      </c>
      <c r="U38" s="148"/>
      <c r="V38" s="140" t="s">
        <v>4</v>
      </c>
      <c r="W38" s="148">
        <f>SUM(W32:W37)</f>
        <v>32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G9" sqref="G9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27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45</v>
      </c>
      <c r="C4" s="4"/>
      <c r="D4" s="4"/>
      <c r="E4" s="171"/>
      <c r="F4" s="41"/>
      <c r="G4" s="211" t="s">
        <v>46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2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2</v>
      </c>
      <c r="AF4" s="241"/>
      <c r="AG4" s="242"/>
      <c r="AH4" s="243"/>
    </row>
    <row r="5" spans="1:34" ht="15.75">
      <c r="A5" s="174">
        <v>2</v>
      </c>
      <c r="B5" s="208" t="s">
        <v>121</v>
      </c>
      <c r="C5" s="4"/>
      <c r="D5" s="4"/>
      <c r="E5" s="81"/>
      <c r="F5" s="41"/>
      <c r="G5" s="211" t="s">
        <v>32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1</v>
      </c>
      <c r="Q5" s="6">
        <f>+AF14</f>
        <v>3</v>
      </c>
      <c r="R5" s="3" t="s">
        <v>4</v>
      </c>
      <c r="S5" s="10">
        <f>+AH14</f>
        <v>2</v>
      </c>
      <c r="T5" s="6">
        <f>+H14</f>
        <v>3</v>
      </c>
      <c r="U5" s="3" t="s">
        <v>4</v>
      </c>
      <c r="V5" s="10">
        <f>+J14</f>
        <v>0</v>
      </c>
      <c r="W5" s="6">
        <f>+AF18</f>
        <v>1</v>
      </c>
      <c r="X5" s="3" t="s">
        <v>4</v>
      </c>
      <c r="Y5" s="10">
        <f>+AH18</f>
        <v>3</v>
      </c>
      <c r="Z5" s="8">
        <f t="shared" si="0"/>
        <v>3</v>
      </c>
      <c r="AA5" s="3" t="s">
        <v>4</v>
      </c>
      <c r="AB5" s="9">
        <f t="shared" si="1"/>
        <v>2</v>
      </c>
      <c r="AC5" s="10">
        <f>SUM(H14,J25,AF18,H20,AF14)</f>
        <v>10</v>
      </c>
      <c r="AD5" s="3" t="s">
        <v>4</v>
      </c>
      <c r="AE5" s="10">
        <f>SUM(J14,H25,AH18,J20,AH14)</f>
        <v>9</v>
      </c>
      <c r="AF5" s="241"/>
      <c r="AG5" s="242"/>
      <c r="AH5" s="243"/>
    </row>
    <row r="6" spans="1:34" ht="15.75">
      <c r="A6" s="174">
        <v>3</v>
      </c>
      <c r="B6" s="208" t="s">
        <v>99</v>
      </c>
      <c r="C6" s="4"/>
      <c r="D6" s="4"/>
      <c r="E6" s="81"/>
      <c r="F6" s="41"/>
      <c r="G6" s="211" t="s">
        <v>34</v>
      </c>
      <c r="H6" s="42">
        <f>+P4</f>
        <v>0</v>
      </c>
      <c r="I6" s="3" t="s">
        <v>4</v>
      </c>
      <c r="J6" s="43">
        <f>+N4</f>
        <v>3</v>
      </c>
      <c r="K6" s="42">
        <f>+P5</f>
        <v>1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3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1</v>
      </c>
      <c r="AA6" s="3" t="s">
        <v>4</v>
      </c>
      <c r="AB6" s="9">
        <f t="shared" si="1"/>
        <v>4</v>
      </c>
      <c r="AC6" s="10">
        <f>SUM(H15,H24,AH19,J20,AF13)</f>
        <v>4</v>
      </c>
      <c r="AD6" s="3" t="s">
        <v>4</v>
      </c>
      <c r="AE6" s="10">
        <f>SUM(J15,J24,AF19,H20,AH13)</f>
        <v>12</v>
      </c>
      <c r="AF6" s="241"/>
      <c r="AG6" s="242"/>
      <c r="AH6" s="243"/>
    </row>
    <row r="7" spans="1:34" ht="15.75">
      <c r="A7" s="174">
        <v>4</v>
      </c>
      <c r="B7" s="208" t="s">
        <v>100</v>
      </c>
      <c r="C7" s="4"/>
      <c r="D7" s="4"/>
      <c r="E7" s="81"/>
      <c r="F7" s="41"/>
      <c r="G7" s="211" t="s">
        <v>38</v>
      </c>
      <c r="H7" s="42">
        <f>+S4</f>
        <v>2</v>
      </c>
      <c r="I7" s="3" t="s">
        <v>4</v>
      </c>
      <c r="J7" s="43">
        <f>+Q4</f>
        <v>3</v>
      </c>
      <c r="K7" s="42">
        <f>+S5</f>
        <v>2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3</v>
      </c>
      <c r="X7" s="3" t="s">
        <v>4</v>
      </c>
      <c r="Y7" s="10">
        <f>+J23</f>
        <v>1</v>
      </c>
      <c r="Z7" s="8">
        <f t="shared" si="0"/>
        <v>3</v>
      </c>
      <c r="AA7" s="3" t="s">
        <v>4</v>
      </c>
      <c r="AB7" s="9">
        <f t="shared" si="1"/>
        <v>2</v>
      </c>
      <c r="AC7" s="10">
        <f>SUM(J15,H23,AF20,J19,AH14)</f>
        <v>13</v>
      </c>
      <c r="AD7" s="3" t="s">
        <v>4</v>
      </c>
      <c r="AE7" s="10">
        <f>SUM(H15,J23,AH20,H19,AF14)</f>
        <v>7</v>
      </c>
      <c r="AF7" s="241"/>
      <c r="AG7" s="242"/>
      <c r="AH7" s="243"/>
    </row>
    <row r="8" spans="1:34" ht="15.75">
      <c r="A8" s="175">
        <v>5</v>
      </c>
      <c r="B8" s="209" t="s">
        <v>101</v>
      </c>
      <c r="C8" s="1"/>
      <c r="D8" s="25"/>
      <c r="E8" s="81"/>
      <c r="F8" s="151"/>
      <c r="G8" s="212" t="s">
        <v>53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3</v>
      </c>
      <c r="Z8" s="8">
        <f t="shared" si="0"/>
        <v>0</v>
      </c>
      <c r="AA8" s="3" t="s">
        <v>4</v>
      </c>
      <c r="AB8" s="9">
        <f t="shared" si="1"/>
        <v>5</v>
      </c>
      <c r="AC8" s="10">
        <f>SUM(J14,J24,AH20,H18,AH15)</f>
        <v>0</v>
      </c>
      <c r="AD8" s="3" t="s">
        <v>4</v>
      </c>
      <c r="AE8" s="9">
        <f>SUM(H14,H24,AF20,J18,AF15)</f>
        <v>15</v>
      </c>
      <c r="AF8" s="241"/>
      <c r="AG8" s="242"/>
      <c r="AH8" s="243"/>
    </row>
    <row r="9" spans="1:34" ht="15.75" customHeight="1" thickBot="1">
      <c r="A9" s="176">
        <v>6</v>
      </c>
      <c r="B9" s="210" t="s">
        <v>102</v>
      </c>
      <c r="C9" s="11"/>
      <c r="D9" s="11"/>
      <c r="E9" s="172"/>
      <c r="F9" s="12"/>
      <c r="G9" s="213" t="s">
        <v>44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1</v>
      </c>
      <c r="N9" s="13">
        <f>+Y6</f>
        <v>3</v>
      </c>
      <c r="O9" s="14" t="s">
        <v>4</v>
      </c>
      <c r="P9" s="16">
        <f>+W6</f>
        <v>0</v>
      </c>
      <c r="Q9" s="17">
        <f>+Y7</f>
        <v>1</v>
      </c>
      <c r="R9" s="14" t="s">
        <v>4</v>
      </c>
      <c r="S9" s="18">
        <f>+W7</f>
        <v>3</v>
      </c>
      <c r="T9" s="17">
        <f>+Y8</f>
        <v>3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2</v>
      </c>
      <c r="AC9" s="18">
        <f>SUM(J13,J23,AH18,J18,AH13)</f>
        <v>10</v>
      </c>
      <c r="AD9" s="14" t="s">
        <v>4</v>
      </c>
      <c r="AE9" s="18">
        <f>SUM(H13,H23,AF18,H18,AF13)</f>
        <v>7</v>
      </c>
      <c r="AF9" s="244"/>
      <c r="AG9" s="245"/>
      <c r="AH9" s="246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52</v>
      </c>
      <c r="AD10" s="170"/>
      <c r="AE10" s="170">
        <f>SUM(AE4:AE9)</f>
        <v>52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Graz, Timo</v>
      </c>
      <c r="F13" s="49" t="s">
        <v>6</v>
      </c>
      <c r="G13" s="50" t="str">
        <f>+B9</f>
        <v>Richter, Markus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Keilbach, Marco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Richter, Markus</v>
      </c>
      <c r="Y13" s="52"/>
      <c r="Z13" s="72"/>
      <c r="AA13" s="48"/>
      <c r="AB13" s="48"/>
      <c r="AC13" s="48"/>
      <c r="AD13" s="48"/>
      <c r="AE13" s="48"/>
      <c r="AF13" s="231">
        <v>0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Geisler, Simon</v>
      </c>
      <c r="F14" s="56" t="s">
        <v>6</v>
      </c>
      <c r="G14" s="43" t="str">
        <f>+B8</f>
        <v>Romcea, Bogdan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Geisler, Simon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Schaible, Michael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2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Keilbach, Marco</v>
      </c>
      <c r="F15" s="62" t="s">
        <v>6</v>
      </c>
      <c r="G15" s="63" t="str">
        <f>+B7</f>
        <v>Schaible, Michael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Graz, Timo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Romcea, Bogdan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Romcea, Bogdan</v>
      </c>
      <c r="F18" s="54" t="s">
        <v>6</v>
      </c>
      <c r="G18" s="48" t="str">
        <f>+B9</f>
        <v>Richter, Markus</v>
      </c>
      <c r="H18" s="231">
        <v>0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Geisler, Simon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Richter, Markus</v>
      </c>
      <c r="Y18" s="22"/>
      <c r="Z18" s="114"/>
      <c r="AA18" s="114"/>
      <c r="AB18" s="114"/>
      <c r="AC18" s="114"/>
      <c r="AD18" s="114"/>
      <c r="AE18" s="114"/>
      <c r="AF18" s="237">
        <v>1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Graz, Timo</v>
      </c>
      <c r="F19" s="57" t="s">
        <v>6</v>
      </c>
      <c r="G19" s="42" t="str">
        <f>+B7</f>
        <v>Schaible, Michael</v>
      </c>
      <c r="H19" s="231">
        <v>3</v>
      </c>
      <c r="I19" s="60" t="s">
        <v>4</v>
      </c>
      <c r="J19" s="229">
        <v>2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Graz, Timo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Keilbach, Marco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Geisler, Simon</v>
      </c>
      <c r="F20" s="66" t="s">
        <v>6</v>
      </c>
      <c r="G20" s="61" t="str">
        <f>+B6</f>
        <v>Keilbach, Marco</v>
      </c>
      <c r="H20" s="234">
        <v>3</v>
      </c>
      <c r="I20" s="69" t="s">
        <v>4</v>
      </c>
      <c r="J20" s="236">
        <v>1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Schaible, Michael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Romcea, Bogdan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Schaible, Michael</v>
      </c>
      <c r="F23" s="49" t="s">
        <v>6</v>
      </c>
      <c r="G23" s="50" t="str">
        <f>+B9</f>
        <v>Richter, Markus</v>
      </c>
      <c r="H23" s="227">
        <v>3</v>
      </c>
      <c r="I23" s="51" t="s">
        <v>4</v>
      </c>
      <c r="J23" s="229">
        <v>1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Keilbach, Marco</v>
      </c>
      <c r="F24" s="56" t="s">
        <v>6</v>
      </c>
      <c r="G24" s="43" t="str">
        <f>+B8</f>
        <v>Romcea, Bogdan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Graz, Timo</v>
      </c>
      <c r="F25" s="95" t="s">
        <v>6</v>
      </c>
      <c r="G25" s="93" t="str">
        <f>+B5</f>
        <v>Geisler, Simon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8" t="s">
        <v>16</v>
      </c>
      <c r="Z31" s="239"/>
      <c r="AA31" s="240"/>
      <c r="AB31" s="238" t="s">
        <v>3</v>
      </c>
      <c r="AC31" s="239"/>
      <c r="AD31" s="240"/>
    </row>
    <row r="32" spans="2:30" ht="15.75">
      <c r="B32" s="128" t="str">
        <f>$B$4</f>
        <v>Graz, Timo</v>
      </c>
      <c r="C32" s="102"/>
      <c r="D32" s="102"/>
      <c r="E32" s="102"/>
      <c r="F32" s="102"/>
      <c r="G32" s="129" t="str">
        <f>$G$4</f>
        <v>Spfr Affaltrach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2</v>
      </c>
      <c r="X32" s="138"/>
      <c r="Y32" s="102"/>
      <c r="Z32" s="130">
        <f aca="true" t="shared" si="2" ref="Z32:Z37">SUM(T32-W32)</f>
        <v>13</v>
      </c>
      <c r="AA32" s="131"/>
      <c r="AB32" s="45"/>
      <c r="AC32" s="153">
        <v>1</v>
      </c>
      <c r="AD32" s="46"/>
    </row>
    <row r="33" spans="2:30" ht="15.75">
      <c r="B33" s="154" t="str">
        <f>$B$7</f>
        <v>Schaible, Michael</v>
      </c>
      <c r="C33" s="58"/>
      <c r="D33" s="58"/>
      <c r="E33" s="58"/>
      <c r="F33" s="58"/>
      <c r="G33" s="155" t="str">
        <f>$G$7</f>
        <v>VfL Brackenheim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3</v>
      </c>
      <c r="Q33" s="157" t="s">
        <v>4</v>
      </c>
      <c r="R33" s="156">
        <f>$AB$7</f>
        <v>2</v>
      </c>
      <c r="S33" s="165"/>
      <c r="T33" s="162">
        <f>$AC$7</f>
        <v>13</v>
      </c>
      <c r="U33" s="159"/>
      <c r="V33" s="157" t="s">
        <v>4</v>
      </c>
      <c r="W33" s="158">
        <f>$AE$7</f>
        <v>7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$B$9</f>
        <v>Richter, Markus</v>
      </c>
      <c r="C34" s="102"/>
      <c r="D34" s="102"/>
      <c r="E34" s="102"/>
      <c r="F34" s="102"/>
      <c r="G34" s="129" t="str">
        <f>$G$9</f>
        <v>TSV Herbolzheim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3</v>
      </c>
      <c r="Q34" s="133" t="s">
        <v>4</v>
      </c>
      <c r="R34" s="132">
        <f>$AB$9</f>
        <v>2</v>
      </c>
      <c r="S34" s="134"/>
      <c r="T34" s="135">
        <f>$AC$9</f>
        <v>10</v>
      </c>
      <c r="U34" s="136"/>
      <c r="V34" s="133" t="s">
        <v>4</v>
      </c>
      <c r="W34" s="137">
        <f>$AE$9</f>
        <v>7</v>
      </c>
      <c r="X34" s="138"/>
      <c r="Y34" s="102"/>
      <c r="Z34" s="130">
        <f t="shared" si="2"/>
        <v>3</v>
      </c>
      <c r="AA34" s="131"/>
      <c r="AB34" s="45"/>
      <c r="AC34" s="153">
        <v>3</v>
      </c>
      <c r="AD34" s="46"/>
    </row>
    <row r="35" spans="2:30" ht="15.75">
      <c r="B35" s="128" t="str">
        <f>$B$5</f>
        <v>Geisler, Simon</v>
      </c>
      <c r="C35" s="102"/>
      <c r="D35" s="102"/>
      <c r="E35" s="102"/>
      <c r="F35" s="102"/>
      <c r="G35" s="129" t="str">
        <f>$G$5</f>
        <v>TGV E. Beilstein</v>
      </c>
      <c r="H35" s="102"/>
      <c r="I35" s="102"/>
      <c r="J35" s="102"/>
      <c r="K35" s="102"/>
      <c r="L35" s="102"/>
      <c r="M35" s="102"/>
      <c r="N35" s="102"/>
      <c r="O35" s="80"/>
      <c r="P35" s="132">
        <f>$Z$5</f>
        <v>3</v>
      </c>
      <c r="Q35" s="133" t="s">
        <v>4</v>
      </c>
      <c r="R35" s="132">
        <f>$AB$5</f>
        <v>2</v>
      </c>
      <c r="S35" s="134"/>
      <c r="T35" s="135">
        <f>$AC$5</f>
        <v>10</v>
      </c>
      <c r="U35" s="136"/>
      <c r="V35" s="133" t="s">
        <v>4</v>
      </c>
      <c r="W35" s="137">
        <f>$AE$5</f>
        <v>9</v>
      </c>
      <c r="X35" s="138"/>
      <c r="Y35" s="102"/>
      <c r="Z35" s="130">
        <f t="shared" si="2"/>
        <v>1</v>
      </c>
      <c r="AA35" s="131"/>
      <c r="AB35" s="45"/>
      <c r="AC35" s="153">
        <v>4</v>
      </c>
      <c r="AD35" s="46"/>
    </row>
    <row r="36" spans="2:30" ht="15.75">
      <c r="B36" s="128" t="str">
        <f>$B$6</f>
        <v>Keilbach, Marco</v>
      </c>
      <c r="C36" s="102"/>
      <c r="D36" s="102"/>
      <c r="E36" s="102"/>
      <c r="F36" s="102"/>
      <c r="G36" s="129" t="str">
        <f>$G$6</f>
        <v>TSV Erlenbach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1</v>
      </c>
      <c r="Q36" s="133" t="s">
        <v>4</v>
      </c>
      <c r="R36" s="132">
        <f>$AB$6</f>
        <v>4</v>
      </c>
      <c r="S36" s="134"/>
      <c r="T36" s="135">
        <f>$AC$6</f>
        <v>4</v>
      </c>
      <c r="U36" s="136"/>
      <c r="V36" s="133" t="s">
        <v>4</v>
      </c>
      <c r="W36" s="137">
        <f>$AE$6</f>
        <v>12</v>
      </c>
      <c r="X36" s="138"/>
      <c r="Y36" s="102"/>
      <c r="Z36" s="130">
        <f t="shared" si="2"/>
        <v>-8</v>
      </c>
      <c r="AA36" s="131"/>
      <c r="AB36" s="45"/>
      <c r="AC36" s="153">
        <v>5</v>
      </c>
      <c r="AD36" s="46"/>
    </row>
    <row r="37" spans="2:30" ht="16.5" thickBot="1">
      <c r="B37" s="124" t="str">
        <f>$B$8</f>
        <v>Romcea, Bogdan</v>
      </c>
      <c r="C37" s="67"/>
      <c r="D37" s="67"/>
      <c r="E37" s="78"/>
      <c r="F37" s="67"/>
      <c r="G37" s="125" t="str">
        <f>$G$8</f>
        <v>SC Amorbach</v>
      </c>
      <c r="H37" s="67"/>
      <c r="I37" s="67"/>
      <c r="J37" s="67"/>
      <c r="K37" s="67"/>
      <c r="L37" s="67"/>
      <c r="M37" s="67"/>
      <c r="N37" s="67"/>
      <c r="O37" s="65"/>
      <c r="P37" s="139">
        <f>$Z$8</f>
        <v>0</v>
      </c>
      <c r="Q37" s="140" t="s">
        <v>4</v>
      </c>
      <c r="R37" s="139">
        <f>$AB$8</f>
        <v>5</v>
      </c>
      <c r="S37" s="141"/>
      <c r="T37" s="142">
        <f>$AC$8</f>
        <v>0</v>
      </c>
      <c r="U37" s="143"/>
      <c r="V37" s="140" t="s">
        <v>4</v>
      </c>
      <c r="W37" s="144">
        <f>$AE$8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52</v>
      </c>
      <c r="U38" s="148"/>
      <c r="V38" s="140" t="s">
        <v>4</v>
      </c>
      <c r="W38" s="148">
        <f>SUM(W32:W37)</f>
        <v>52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AC33" sqref="AC33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28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47</v>
      </c>
      <c r="C4" s="4"/>
      <c r="D4" s="4"/>
      <c r="E4" s="171"/>
      <c r="F4" s="41"/>
      <c r="G4" s="211" t="s">
        <v>48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0</v>
      </c>
      <c r="O4" s="3" t="s">
        <v>4</v>
      </c>
      <c r="P4" s="9">
        <f>+AH19</f>
        <v>3</v>
      </c>
      <c r="Q4" s="6">
        <f>+H19</f>
        <v>1</v>
      </c>
      <c r="R4" s="3" t="s">
        <v>4</v>
      </c>
      <c r="S4" s="10">
        <f>+J19</f>
        <v>3</v>
      </c>
      <c r="T4" s="6">
        <f>+AF15</f>
        <v>3</v>
      </c>
      <c r="U4" s="3" t="s">
        <v>4</v>
      </c>
      <c r="V4" s="10">
        <f>+AH15</f>
        <v>2</v>
      </c>
      <c r="W4" s="6">
        <f>+H13</f>
        <v>3</v>
      </c>
      <c r="X4" s="3" t="s">
        <v>4</v>
      </c>
      <c r="Y4" s="10">
        <f>+J13</f>
        <v>1</v>
      </c>
      <c r="Z4" s="8">
        <f aca="true" t="shared" si="0" ref="Z4:Z9">IF(H4&gt;2,1)+IF(K4&gt;2,1)+IF(N4&gt;2,1)+IF(Q4&gt;2,1)+IF(T4&gt;2,1)+IF(W4&gt;2,1)</f>
        <v>3</v>
      </c>
      <c r="AA4" s="3" t="s">
        <v>4</v>
      </c>
      <c r="AB4" s="9">
        <f aca="true" t="shared" si="1" ref="AB4:AB9">IF(J4&gt;2,1)+IF(M4&gt;2,1)+IF(P4&gt;2,1)+IF(S4&gt;2,1)+IF(V4&gt;2,1)+IF(Y4&gt;2,1)</f>
        <v>2</v>
      </c>
      <c r="AC4" s="10">
        <f>SUM(H4,K4,N4,Q4,T4,W4)</f>
        <v>10</v>
      </c>
      <c r="AD4" s="3" t="s">
        <v>4</v>
      </c>
      <c r="AE4" s="10">
        <f>SUM(J4,M4,P4,S4,V4,Y4)</f>
        <v>9</v>
      </c>
      <c r="AF4" s="241"/>
      <c r="AG4" s="242"/>
      <c r="AH4" s="243"/>
    </row>
    <row r="5" spans="1:34" ht="15.75">
      <c r="A5" s="174">
        <v>2</v>
      </c>
      <c r="B5" s="208" t="s">
        <v>103</v>
      </c>
      <c r="C5" s="4"/>
      <c r="D5" s="4"/>
      <c r="E5" s="81"/>
      <c r="F5" s="41"/>
      <c r="G5" s="211" t="s">
        <v>34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0</v>
      </c>
      <c r="R5" s="3" t="s">
        <v>4</v>
      </c>
      <c r="S5" s="10">
        <f>+AH14</f>
        <v>3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0</v>
      </c>
      <c r="AA5" s="3" t="s">
        <v>4</v>
      </c>
      <c r="AB5" s="9">
        <f t="shared" si="1"/>
        <v>5</v>
      </c>
      <c r="AC5" s="10">
        <f>SUM(H14,J25,AF18,H20,AF14)</f>
        <v>0</v>
      </c>
      <c r="AD5" s="3" t="s">
        <v>4</v>
      </c>
      <c r="AE5" s="10">
        <f>SUM(J14,H25,AH18,J20,AH14)</f>
        <v>15</v>
      </c>
      <c r="AF5" s="241"/>
      <c r="AG5" s="242"/>
      <c r="AH5" s="243"/>
    </row>
    <row r="6" spans="1:34" ht="15.75">
      <c r="A6" s="174">
        <v>3</v>
      </c>
      <c r="B6" s="208" t="s">
        <v>104</v>
      </c>
      <c r="C6" s="4"/>
      <c r="D6" s="4"/>
      <c r="E6" s="81"/>
      <c r="F6" s="41"/>
      <c r="G6" s="211" t="s">
        <v>40</v>
      </c>
      <c r="H6" s="42">
        <f>+P4</f>
        <v>3</v>
      </c>
      <c r="I6" s="3" t="s">
        <v>4</v>
      </c>
      <c r="J6" s="43">
        <f>+N4</f>
        <v>0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3</v>
      </c>
      <c r="R6" s="3" t="s">
        <v>4</v>
      </c>
      <c r="S6" s="10">
        <f>+J15</f>
        <v>1</v>
      </c>
      <c r="T6" s="6">
        <f>+H24</f>
        <v>3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5</v>
      </c>
      <c r="AA6" s="3" t="s">
        <v>4</v>
      </c>
      <c r="AB6" s="9">
        <f t="shared" si="1"/>
        <v>0</v>
      </c>
      <c r="AC6" s="10">
        <f>SUM(H15,H24,AH19,J20,AF13)</f>
        <v>15</v>
      </c>
      <c r="AD6" s="3" t="s">
        <v>4</v>
      </c>
      <c r="AE6" s="10">
        <f>SUM(J15,J24,AF19,H20,AH13)</f>
        <v>1</v>
      </c>
      <c r="AF6" s="241"/>
      <c r="AG6" s="242"/>
      <c r="AH6" s="243"/>
    </row>
    <row r="7" spans="1:34" ht="15.75">
      <c r="A7" s="174">
        <v>4</v>
      </c>
      <c r="B7" s="208" t="s">
        <v>105</v>
      </c>
      <c r="C7" s="4"/>
      <c r="D7" s="4"/>
      <c r="E7" s="81"/>
      <c r="F7" s="41"/>
      <c r="G7" s="211" t="s">
        <v>77</v>
      </c>
      <c r="H7" s="42">
        <f>+S4</f>
        <v>3</v>
      </c>
      <c r="I7" s="3" t="s">
        <v>4</v>
      </c>
      <c r="J7" s="43">
        <f>+Q4</f>
        <v>1</v>
      </c>
      <c r="K7" s="42">
        <f>+S5</f>
        <v>3</v>
      </c>
      <c r="L7" s="4" t="s">
        <v>4</v>
      </c>
      <c r="M7" s="43">
        <f>+Q5</f>
        <v>0</v>
      </c>
      <c r="N7" s="42">
        <f>+S6</f>
        <v>1</v>
      </c>
      <c r="O7" s="3" t="s">
        <v>4</v>
      </c>
      <c r="P7" s="9">
        <f>+Q6</f>
        <v>3</v>
      </c>
      <c r="Q7" s="221"/>
      <c r="R7" s="215"/>
      <c r="S7" s="216"/>
      <c r="T7" s="6">
        <f>+AF20</f>
        <v>1</v>
      </c>
      <c r="U7" s="44" t="s">
        <v>4</v>
      </c>
      <c r="V7" s="10">
        <f>+AH20</f>
        <v>3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3</v>
      </c>
      <c r="AA7" s="3" t="s">
        <v>4</v>
      </c>
      <c r="AB7" s="9">
        <f t="shared" si="1"/>
        <v>2</v>
      </c>
      <c r="AC7" s="10">
        <f>SUM(J15,H23,AF20,J19,AH14)</f>
        <v>11</v>
      </c>
      <c r="AD7" s="3" t="s">
        <v>4</v>
      </c>
      <c r="AE7" s="10">
        <f>SUM(H15,J23,AH20,H19,AF14)</f>
        <v>7</v>
      </c>
      <c r="AF7" s="241"/>
      <c r="AG7" s="242"/>
      <c r="AH7" s="243"/>
    </row>
    <row r="8" spans="1:34" ht="15.75">
      <c r="A8" s="175">
        <v>5</v>
      </c>
      <c r="B8" s="209" t="s">
        <v>106</v>
      </c>
      <c r="C8" s="1"/>
      <c r="D8" s="25"/>
      <c r="E8" s="81"/>
      <c r="F8" s="151"/>
      <c r="G8" s="212" t="s">
        <v>46</v>
      </c>
      <c r="H8" s="1">
        <f>+V4</f>
        <v>2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0</v>
      </c>
      <c r="O8" s="3" t="s">
        <v>4</v>
      </c>
      <c r="P8" s="2">
        <f>+T6</f>
        <v>3</v>
      </c>
      <c r="Q8" s="1">
        <f>+V7</f>
        <v>3</v>
      </c>
      <c r="R8" s="5" t="s">
        <v>4</v>
      </c>
      <c r="S8" s="1">
        <f>+T7</f>
        <v>1</v>
      </c>
      <c r="T8" s="222"/>
      <c r="U8" s="223"/>
      <c r="V8" s="223"/>
      <c r="W8" s="6">
        <f>+H18</f>
        <v>3</v>
      </c>
      <c r="X8" s="3" t="s">
        <v>4</v>
      </c>
      <c r="Y8" s="7">
        <f>+J18</f>
        <v>0</v>
      </c>
      <c r="Z8" s="8">
        <f t="shared" si="0"/>
        <v>3</v>
      </c>
      <c r="AA8" s="3" t="s">
        <v>4</v>
      </c>
      <c r="AB8" s="9">
        <f t="shared" si="1"/>
        <v>2</v>
      </c>
      <c r="AC8" s="10">
        <f>SUM(J14,J24,AH20,H18,AH15)</f>
        <v>11</v>
      </c>
      <c r="AD8" s="3" t="s">
        <v>4</v>
      </c>
      <c r="AE8" s="9">
        <f>SUM(H14,H24,AF20,J18,AF15)</f>
        <v>7</v>
      </c>
      <c r="AF8" s="241"/>
      <c r="AG8" s="242"/>
      <c r="AH8" s="243"/>
    </row>
    <row r="9" spans="1:34" ht="15.75" customHeight="1" thickBot="1">
      <c r="A9" s="176">
        <v>6</v>
      </c>
      <c r="B9" s="210" t="s">
        <v>107</v>
      </c>
      <c r="C9" s="11"/>
      <c r="D9" s="11"/>
      <c r="E9" s="172"/>
      <c r="F9" s="12"/>
      <c r="G9" s="213" t="s">
        <v>108</v>
      </c>
      <c r="H9" s="13">
        <f>+Y4</f>
        <v>1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3</v>
      </c>
      <c r="Q9" s="17">
        <f>+Y7</f>
        <v>0</v>
      </c>
      <c r="R9" s="14" t="s">
        <v>4</v>
      </c>
      <c r="S9" s="18">
        <f>+W7</f>
        <v>3</v>
      </c>
      <c r="T9" s="17">
        <f>+Y8</f>
        <v>0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1</v>
      </c>
      <c r="AA9" s="14" t="s">
        <v>4</v>
      </c>
      <c r="AB9" s="16">
        <f t="shared" si="1"/>
        <v>4</v>
      </c>
      <c r="AC9" s="18">
        <f>SUM(J13,J23,AH18,J18,AH13)</f>
        <v>4</v>
      </c>
      <c r="AD9" s="14" t="s">
        <v>4</v>
      </c>
      <c r="AE9" s="18">
        <f>SUM(H13,H23,AF18,H18,AF13)</f>
        <v>12</v>
      </c>
      <c r="AF9" s="244"/>
      <c r="AG9" s="245"/>
      <c r="AH9" s="246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51</v>
      </c>
      <c r="AD10" s="170"/>
      <c r="AE10" s="170">
        <f>SUM(AE4:AE9)</f>
        <v>51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Bauer, Michael</v>
      </c>
      <c r="F13" s="49" t="s">
        <v>6</v>
      </c>
      <c r="G13" s="50" t="str">
        <f>+B9</f>
        <v>Dieterle, Marcel</v>
      </c>
      <c r="H13" s="227">
        <v>3</v>
      </c>
      <c r="I13" s="51" t="s">
        <v>4</v>
      </c>
      <c r="J13" s="229">
        <v>1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Waldenmaier, Florian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Dieterle, Marcel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Fritz, Marvin</v>
      </c>
      <c r="F14" s="56" t="s">
        <v>6</v>
      </c>
      <c r="G14" s="43" t="str">
        <f>+B8</f>
        <v>Rösch, Sebastian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Fritz, Marvin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Kraus, Marius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Waldenmaier, Florian</v>
      </c>
      <c r="F15" s="62" t="s">
        <v>6</v>
      </c>
      <c r="G15" s="63" t="str">
        <f>+B7</f>
        <v>Kraus, Marius</v>
      </c>
      <c r="H15" s="228">
        <v>3</v>
      </c>
      <c r="I15" s="64" t="s">
        <v>4</v>
      </c>
      <c r="J15" s="230">
        <v>1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Bauer, Michael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Rösch, Sebastian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2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Rösch, Sebastian</v>
      </c>
      <c r="F18" s="54" t="s">
        <v>6</v>
      </c>
      <c r="G18" s="48" t="str">
        <f>+B9</f>
        <v>Dieterle, Marcel</v>
      </c>
      <c r="H18" s="231">
        <v>3</v>
      </c>
      <c r="I18" s="51" t="s">
        <v>4</v>
      </c>
      <c r="J18" s="235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Fritz, Marvin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Dieterle, Marcel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Bauer, Michael</v>
      </c>
      <c r="F19" s="57" t="s">
        <v>6</v>
      </c>
      <c r="G19" s="42" t="str">
        <f>+B7</f>
        <v>Kraus, Marius</v>
      </c>
      <c r="H19" s="231">
        <v>1</v>
      </c>
      <c r="I19" s="60" t="s">
        <v>4</v>
      </c>
      <c r="J19" s="229">
        <v>3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Bauer, Michael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Waldenmaier, Florian</v>
      </c>
      <c r="Y19" s="58"/>
      <c r="Z19" s="59"/>
      <c r="AA19" s="42"/>
      <c r="AB19" s="42"/>
      <c r="AC19" s="42"/>
      <c r="AD19" s="42"/>
      <c r="AE19" s="42"/>
      <c r="AF19" s="231">
        <v>0</v>
      </c>
      <c r="AG19" s="51" t="s">
        <v>4</v>
      </c>
      <c r="AH19" s="229">
        <v>3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Fritz, Marvin</v>
      </c>
      <c r="F20" s="66" t="s">
        <v>6</v>
      </c>
      <c r="G20" s="61" t="str">
        <f>+B6</f>
        <v>Waldenmaier, Florian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Kraus, Marius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Rösch, Sebastian</v>
      </c>
      <c r="Y20" s="67"/>
      <c r="Z20" s="68"/>
      <c r="AA20" s="61"/>
      <c r="AB20" s="61"/>
      <c r="AC20" s="61"/>
      <c r="AD20" s="61"/>
      <c r="AE20" s="61"/>
      <c r="AF20" s="234">
        <v>1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Kraus, Marius</v>
      </c>
      <c r="F23" s="49" t="s">
        <v>6</v>
      </c>
      <c r="G23" s="50" t="str">
        <f>+B9</f>
        <v>Dieterle, Marcel</v>
      </c>
      <c r="H23" s="227">
        <v>3</v>
      </c>
      <c r="I23" s="51" t="s">
        <v>4</v>
      </c>
      <c r="J23" s="229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Waldenmaier, Florian</v>
      </c>
      <c r="F24" s="56" t="s">
        <v>6</v>
      </c>
      <c r="G24" s="43" t="str">
        <f>+B8</f>
        <v>Rösch, Sebastian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Bauer, Michael</v>
      </c>
      <c r="F25" s="95" t="s">
        <v>6</v>
      </c>
      <c r="G25" s="93" t="str">
        <f>+B5</f>
        <v>Fritz, Marvin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8" t="s">
        <v>16</v>
      </c>
      <c r="Z31" s="239"/>
      <c r="AA31" s="240"/>
      <c r="AB31" s="238" t="s">
        <v>3</v>
      </c>
      <c r="AC31" s="239"/>
      <c r="AD31" s="240"/>
    </row>
    <row r="32" spans="2:30" ht="15.75">
      <c r="B32" s="128" t="str">
        <f>$B$6</f>
        <v>Waldenmaier, Florian</v>
      </c>
      <c r="C32" s="102"/>
      <c r="D32" s="102"/>
      <c r="E32" s="102"/>
      <c r="F32" s="102"/>
      <c r="G32" s="129" t="str">
        <f>$G$6</f>
        <v>TSB Horkheim</v>
      </c>
      <c r="H32" s="102"/>
      <c r="I32" s="102"/>
      <c r="J32" s="102"/>
      <c r="K32" s="102"/>
      <c r="L32" s="102"/>
      <c r="M32" s="102"/>
      <c r="N32" s="102"/>
      <c r="O32" s="80"/>
      <c r="P32" s="132">
        <f>$Z$6</f>
        <v>5</v>
      </c>
      <c r="Q32" s="133" t="s">
        <v>4</v>
      </c>
      <c r="R32" s="132">
        <f>$AB$6</f>
        <v>0</v>
      </c>
      <c r="S32" s="134"/>
      <c r="T32" s="135">
        <f>$AC$6</f>
        <v>15</v>
      </c>
      <c r="U32" s="136"/>
      <c r="V32" s="133" t="s">
        <v>4</v>
      </c>
      <c r="W32" s="137">
        <f>$AE$6</f>
        <v>1</v>
      </c>
      <c r="X32" s="138"/>
      <c r="Y32" s="102"/>
      <c r="Z32" s="130">
        <f aca="true" t="shared" si="2" ref="Z32:Z37">SUM(T32-W32)</f>
        <v>14</v>
      </c>
      <c r="AA32" s="131"/>
      <c r="AB32" s="45"/>
      <c r="AC32" s="153">
        <v>1</v>
      </c>
      <c r="AD32" s="46"/>
    </row>
    <row r="33" spans="2:30" ht="15.75">
      <c r="B33" s="154" t="str">
        <f>$B$7</f>
        <v>Kraus, Marius</v>
      </c>
      <c r="C33" s="58"/>
      <c r="D33" s="58"/>
      <c r="E33" s="58"/>
      <c r="F33" s="58"/>
      <c r="G33" s="155" t="str">
        <f>$G$7</f>
        <v>TTC Gochsen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3</v>
      </c>
      <c r="Q33" s="157" t="s">
        <v>4</v>
      </c>
      <c r="R33" s="156">
        <f>$AB$7</f>
        <v>2</v>
      </c>
      <c r="S33" s="165"/>
      <c r="T33" s="162">
        <f>$AC$7</f>
        <v>11</v>
      </c>
      <c r="U33" s="159"/>
      <c r="V33" s="157" t="s">
        <v>4</v>
      </c>
      <c r="W33" s="158">
        <f>$AE$7</f>
        <v>7</v>
      </c>
      <c r="X33" s="163"/>
      <c r="Y33" s="58"/>
      <c r="Z33" s="160">
        <f t="shared" si="2"/>
        <v>4</v>
      </c>
      <c r="AA33" s="161"/>
      <c r="AB33" s="45"/>
      <c r="AC33" s="153">
        <v>3</v>
      </c>
      <c r="AD33" s="46"/>
    </row>
    <row r="34" spans="2:30" ht="15.75">
      <c r="B34" s="128" t="str">
        <f>$B$8</f>
        <v>Rösch, Sebastian</v>
      </c>
      <c r="C34" s="102"/>
      <c r="D34" s="102"/>
      <c r="E34" s="82"/>
      <c r="F34" s="102"/>
      <c r="G34" s="129" t="str">
        <f>$G$8</f>
        <v>Spfr Affaltrach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3</v>
      </c>
      <c r="Q34" s="133" t="s">
        <v>4</v>
      </c>
      <c r="R34" s="132">
        <f>$AB$8</f>
        <v>2</v>
      </c>
      <c r="S34" s="134"/>
      <c r="T34" s="135">
        <f>$AC$8</f>
        <v>11</v>
      </c>
      <c r="U34" s="136"/>
      <c r="V34" s="133" t="s">
        <v>4</v>
      </c>
      <c r="W34" s="137">
        <f>$AE$8</f>
        <v>7</v>
      </c>
      <c r="X34" s="138"/>
      <c r="Y34" s="102"/>
      <c r="Z34" s="130">
        <f t="shared" si="2"/>
        <v>4</v>
      </c>
      <c r="AA34" s="131"/>
      <c r="AB34" s="45"/>
      <c r="AC34" s="153">
        <v>2</v>
      </c>
      <c r="AD34" s="46"/>
    </row>
    <row r="35" spans="2:30" ht="15.75">
      <c r="B35" s="128" t="str">
        <f>$B$4</f>
        <v>Bauer, Michael</v>
      </c>
      <c r="C35" s="102"/>
      <c r="D35" s="102"/>
      <c r="E35" s="102"/>
      <c r="F35" s="102"/>
      <c r="G35" s="129" t="str">
        <f>$G$4</f>
        <v>TSG Heilbronn</v>
      </c>
      <c r="H35" s="102"/>
      <c r="I35" s="102"/>
      <c r="J35" s="102"/>
      <c r="K35" s="102"/>
      <c r="L35" s="102"/>
      <c r="M35" s="102"/>
      <c r="N35" s="102"/>
      <c r="O35" s="80"/>
      <c r="P35" s="132">
        <f>$Z$4</f>
        <v>3</v>
      </c>
      <c r="Q35" s="133" t="s">
        <v>4</v>
      </c>
      <c r="R35" s="132">
        <f>$AB$4</f>
        <v>2</v>
      </c>
      <c r="S35" s="134"/>
      <c r="T35" s="135">
        <f>$AC$4</f>
        <v>10</v>
      </c>
      <c r="U35" s="136"/>
      <c r="V35" s="133" t="s">
        <v>4</v>
      </c>
      <c r="W35" s="137">
        <f>$AE$4</f>
        <v>9</v>
      </c>
      <c r="X35" s="138"/>
      <c r="Y35" s="102"/>
      <c r="Z35" s="130">
        <f t="shared" si="2"/>
        <v>1</v>
      </c>
      <c r="AA35" s="131"/>
      <c r="AB35" s="45"/>
      <c r="AC35" s="153">
        <v>4</v>
      </c>
      <c r="AD35" s="46"/>
    </row>
    <row r="36" spans="2:30" ht="15.75">
      <c r="B36" s="128" t="str">
        <f>$B$9</f>
        <v>Dieterle, Marcel</v>
      </c>
      <c r="C36" s="102"/>
      <c r="D36" s="102"/>
      <c r="E36" s="102"/>
      <c r="F36" s="102"/>
      <c r="G36" s="129" t="str">
        <f>$G$9</f>
        <v>VfL Brakenheim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1</v>
      </c>
      <c r="Q36" s="133" t="s">
        <v>4</v>
      </c>
      <c r="R36" s="132">
        <f>$AB$9</f>
        <v>4</v>
      </c>
      <c r="S36" s="134"/>
      <c r="T36" s="135">
        <f>$AC$9</f>
        <v>4</v>
      </c>
      <c r="U36" s="136"/>
      <c r="V36" s="133" t="s">
        <v>4</v>
      </c>
      <c r="W36" s="137">
        <f>$AE$9</f>
        <v>12</v>
      </c>
      <c r="X36" s="138"/>
      <c r="Y36" s="102"/>
      <c r="Z36" s="130">
        <f t="shared" si="2"/>
        <v>-8</v>
      </c>
      <c r="AA36" s="131"/>
      <c r="AB36" s="45"/>
      <c r="AC36" s="153">
        <v>5</v>
      </c>
      <c r="AD36" s="46"/>
    </row>
    <row r="37" spans="2:30" ht="16.5" thickBot="1">
      <c r="B37" s="124" t="str">
        <f>$B$5</f>
        <v>Fritz, Marvin</v>
      </c>
      <c r="C37" s="67"/>
      <c r="D37" s="67"/>
      <c r="E37" s="67"/>
      <c r="F37" s="67"/>
      <c r="G37" s="125" t="str">
        <f>$G$5</f>
        <v>TSV Erlenbach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5</v>
      </c>
      <c r="S37" s="141"/>
      <c r="T37" s="142">
        <f>$AC$5</f>
        <v>0</v>
      </c>
      <c r="U37" s="143"/>
      <c r="V37" s="140" t="s">
        <v>4</v>
      </c>
      <c r="W37" s="144">
        <f>$AE$5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51</v>
      </c>
      <c r="U38" s="148"/>
      <c r="V38" s="140" t="s">
        <v>4</v>
      </c>
      <c r="W38" s="148">
        <f>SUM(W32:W37)</f>
        <v>51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29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49</v>
      </c>
      <c r="C4" s="4"/>
      <c r="D4" s="4"/>
      <c r="E4" s="171"/>
      <c r="F4" s="41"/>
      <c r="G4" s="211" t="s">
        <v>32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1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2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3</v>
      </c>
      <c r="AF4" s="241"/>
      <c r="AG4" s="242"/>
      <c r="AH4" s="243"/>
    </row>
    <row r="5" spans="1:34" ht="15.75">
      <c r="A5" s="174">
        <v>2</v>
      </c>
      <c r="B5" s="208" t="s">
        <v>109</v>
      </c>
      <c r="C5" s="4"/>
      <c r="D5" s="4"/>
      <c r="E5" s="81"/>
      <c r="F5" s="41"/>
      <c r="G5" s="211" t="s">
        <v>40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3</v>
      </c>
      <c r="R5" s="3" t="s">
        <v>4</v>
      </c>
      <c r="S5" s="10">
        <f>+AH14</f>
        <v>1</v>
      </c>
      <c r="T5" s="6">
        <f>+H14</f>
        <v>3</v>
      </c>
      <c r="U5" s="3" t="s">
        <v>4</v>
      </c>
      <c r="V5" s="10">
        <f>+J14</f>
        <v>0</v>
      </c>
      <c r="W5" s="6">
        <f>+AF18</f>
        <v>3</v>
      </c>
      <c r="X5" s="3" t="s">
        <v>4</v>
      </c>
      <c r="Y5" s="10">
        <f>+AH18</f>
        <v>2</v>
      </c>
      <c r="Z5" s="8">
        <f t="shared" si="0"/>
        <v>3</v>
      </c>
      <c r="AA5" s="3" t="s">
        <v>4</v>
      </c>
      <c r="AB5" s="9">
        <f t="shared" si="1"/>
        <v>2</v>
      </c>
      <c r="AC5" s="10">
        <f>SUM(H14,J25,AF18,H20,AF14)</f>
        <v>9</v>
      </c>
      <c r="AD5" s="3" t="s">
        <v>4</v>
      </c>
      <c r="AE5" s="10">
        <f>SUM(J14,H25,AH18,J20,AH14)</f>
        <v>9</v>
      </c>
      <c r="AF5" s="241"/>
      <c r="AG5" s="242"/>
      <c r="AH5" s="243"/>
    </row>
    <row r="6" spans="1:34" ht="15.75">
      <c r="A6" s="174">
        <v>3</v>
      </c>
      <c r="B6" s="208" t="s">
        <v>110</v>
      </c>
      <c r="C6" s="4"/>
      <c r="D6" s="4"/>
      <c r="E6" s="81"/>
      <c r="F6" s="41"/>
      <c r="G6" s="211" t="s">
        <v>81</v>
      </c>
      <c r="H6" s="42">
        <f>+P4</f>
        <v>1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3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0</v>
      </c>
      <c r="W6" s="6">
        <f>+AF13</f>
        <v>3</v>
      </c>
      <c r="X6" s="3" t="s">
        <v>4</v>
      </c>
      <c r="Y6" s="10">
        <f>+AH13</f>
        <v>0</v>
      </c>
      <c r="Z6" s="8">
        <f t="shared" si="0"/>
        <v>4</v>
      </c>
      <c r="AA6" s="3" t="s">
        <v>4</v>
      </c>
      <c r="AB6" s="9">
        <f t="shared" si="1"/>
        <v>1</v>
      </c>
      <c r="AC6" s="10">
        <f>SUM(H15,H24,AH19,J20,AF13)</f>
        <v>13</v>
      </c>
      <c r="AD6" s="3" t="s">
        <v>4</v>
      </c>
      <c r="AE6" s="10">
        <f>SUM(J15,J24,AF19,H20,AH13)</f>
        <v>3</v>
      </c>
      <c r="AF6" s="241"/>
      <c r="AG6" s="242"/>
      <c r="AH6" s="243"/>
    </row>
    <row r="7" spans="1:34" ht="15.75">
      <c r="A7" s="174">
        <v>4</v>
      </c>
      <c r="B7" s="208" t="s">
        <v>118</v>
      </c>
      <c r="C7" s="4"/>
      <c r="D7" s="4"/>
      <c r="E7" s="81"/>
      <c r="F7" s="41"/>
      <c r="G7" s="211" t="s">
        <v>59</v>
      </c>
      <c r="H7" s="42">
        <f>+S4</f>
        <v>0</v>
      </c>
      <c r="I7" s="3" t="s">
        <v>4</v>
      </c>
      <c r="J7" s="43">
        <f>+Q4</f>
        <v>3</v>
      </c>
      <c r="K7" s="42">
        <f>+S5</f>
        <v>1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1"/>
      <c r="R7" s="215"/>
      <c r="S7" s="216"/>
      <c r="T7" s="6">
        <f>+AF20</f>
        <v>1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0</v>
      </c>
      <c r="AA7" s="3" t="s">
        <v>4</v>
      </c>
      <c r="AB7" s="9">
        <f t="shared" si="1"/>
        <v>5</v>
      </c>
      <c r="AC7" s="10">
        <f>SUM(J15,H23,AF20,J19,AH14)</f>
        <v>2</v>
      </c>
      <c r="AD7" s="3" t="s">
        <v>4</v>
      </c>
      <c r="AE7" s="10">
        <f>SUM(H15,J23,AH20,H19,AF14)</f>
        <v>15</v>
      </c>
      <c r="AF7" s="241"/>
      <c r="AG7" s="242"/>
      <c r="AH7" s="243"/>
    </row>
    <row r="8" spans="1:34" ht="15.75">
      <c r="A8" s="175">
        <v>5</v>
      </c>
      <c r="B8" s="209" t="s">
        <v>111</v>
      </c>
      <c r="C8" s="1"/>
      <c r="D8" s="25"/>
      <c r="E8" s="81"/>
      <c r="F8" s="151"/>
      <c r="G8" s="212" t="s">
        <v>34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3</v>
      </c>
      <c r="R8" s="5" t="s">
        <v>4</v>
      </c>
      <c r="S8" s="1">
        <f>+T7</f>
        <v>1</v>
      </c>
      <c r="T8" s="222"/>
      <c r="U8" s="223"/>
      <c r="V8" s="223"/>
      <c r="W8" s="6">
        <f>+H18</f>
        <v>0</v>
      </c>
      <c r="X8" s="3" t="s">
        <v>4</v>
      </c>
      <c r="Y8" s="7">
        <f>+J18</f>
        <v>3</v>
      </c>
      <c r="Z8" s="8">
        <f t="shared" si="0"/>
        <v>1</v>
      </c>
      <c r="AA8" s="3" t="s">
        <v>4</v>
      </c>
      <c r="AB8" s="9">
        <f t="shared" si="1"/>
        <v>4</v>
      </c>
      <c r="AC8" s="10">
        <f>SUM(J14,J24,AH20,H18,AH15)</f>
        <v>3</v>
      </c>
      <c r="AD8" s="3" t="s">
        <v>4</v>
      </c>
      <c r="AE8" s="9">
        <f>SUM(H14,H24,AF20,J18,AF15)</f>
        <v>13</v>
      </c>
      <c r="AF8" s="241"/>
      <c r="AG8" s="242"/>
      <c r="AH8" s="243"/>
    </row>
    <row r="9" spans="1:34" ht="15.75" customHeight="1" thickBot="1">
      <c r="A9" s="176">
        <v>6</v>
      </c>
      <c r="B9" s="210" t="s">
        <v>113</v>
      </c>
      <c r="C9" s="11"/>
      <c r="D9" s="11"/>
      <c r="E9" s="172"/>
      <c r="F9" s="12"/>
      <c r="G9" s="213" t="s">
        <v>48</v>
      </c>
      <c r="H9" s="13">
        <f>+Y4</f>
        <v>2</v>
      </c>
      <c r="I9" s="14" t="s">
        <v>4</v>
      </c>
      <c r="J9" s="15">
        <f>+W4</f>
        <v>3</v>
      </c>
      <c r="K9" s="13">
        <f>+Y5</f>
        <v>2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3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2</v>
      </c>
      <c r="AA9" s="14" t="s">
        <v>4</v>
      </c>
      <c r="AB9" s="16">
        <f t="shared" si="1"/>
        <v>3</v>
      </c>
      <c r="AC9" s="18">
        <f>SUM(J13,J23,AH18,J18,AH13)</f>
        <v>10</v>
      </c>
      <c r="AD9" s="14" t="s">
        <v>4</v>
      </c>
      <c r="AE9" s="18">
        <f>SUM(H13,H23,AF18,H18,AF13)</f>
        <v>9</v>
      </c>
      <c r="AF9" s="244"/>
      <c r="AG9" s="245"/>
      <c r="AH9" s="246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52</v>
      </c>
      <c r="AD10" s="170"/>
      <c r="AE10" s="170">
        <f>SUM(AE4:AE9)</f>
        <v>52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Burkart, Alexander</v>
      </c>
      <c r="F13" s="49" t="s">
        <v>6</v>
      </c>
      <c r="G13" s="50" t="str">
        <f>+B9</f>
        <v>Wieland, Jens</v>
      </c>
      <c r="H13" s="227">
        <v>3</v>
      </c>
      <c r="I13" s="51" t="s">
        <v>4</v>
      </c>
      <c r="J13" s="229">
        <v>2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Siller, Kevin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Wieland, Jens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0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Hübner, Philip</v>
      </c>
      <c r="F14" s="56" t="s">
        <v>6</v>
      </c>
      <c r="G14" s="43" t="str">
        <f>+B8</f>
        <v>Mühlbacher, Lukas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Hübner, Philip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Haußler, Patrick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1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Siller, Kevin</v>
      </c>
      <c r="F15" s="62" t="s">
        <v>6</v>
      </c>
      <c r="G15" s="63" t="str">
        <f>+B7</f>
        <v>Haußler, Patrick</v>
      </c>
      <c r="H15" s="228">
        <v>3</v>
      </c>
      <c r="I15" s="64" t="s">
        <v>4</v>
      </c>
      <c r="J15" s="230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Burkart, Alexander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Mühlbacher, Lukas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Mühlbacher, Lukas</v>
      </c>
      <c r="F18" s="54" t="s">
        <v>6</v>
      </c>
      <c r="G18" s="48" t="str">
        <f>+B9</f>
        <v>Wieland, Jens</v>
      </c>
      <c r="H18" s="231">
        <v>0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Hübner, Philip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Wieland, Jens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2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Burkart, Alexander</v>
      </c>
      <c r="F19" s="57" t="s">
        <v>6</v>
      </c>
      <c r="G19" s="42" t="str">
        <f>+B7</f>
        <v>Haußler, Patrick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Burkart, Alexander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Siller, Kevin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1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Hübner, Philip</v>
      </c>
      <c r="F20" s="66" t="s">
        <v>6</v>
      </c>
      <c r="G20" s="61" t="str">
        <f>+B6</f>
        <v>Siller, Kevin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Haußler, Patrick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Mühlbacher, Lukas</v>
      </c>
      <c r="Y20" s="67"/>
      <c r="Z20" s="68"/>
      <c r="AA20" s="61"/>
      <c r="AB20" s="61"/>
      <c r="AC20" s="61"/>
      <c r="AD20" s="61"/>
      <c r="AE20" s="61"/>
      <c r="AF20" s="234">
        <v>1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Haußler, Patrick</v>
      </c>
      <c r="F23" s="49" t="s">
        <v>6</v>
      </c>
      <c r="G23" s="50" t="str">
        <f>+B9</f>
        <v>Wieland, Jens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Siller, Kevin</v>
      </c>
      <c r="F24" s="56" t="s">
        <v>6</v>
      </c>
      <c r="G24" s="43" t="str">
        <f>+B8</f>
        <v>Mühlbacher, Lukas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Burkart, Alexander</v>
      </c>
      <c r="F25" s="95" t="s">
        <v>6</v>
      </c>
      <c r="G25" s="93" t="str">
        <f>+B5</f>
        <v>Hübner, Philip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8" t="s">
        <v>16</v>
      </c>
      <c r="Z31" s="239"/>
      <c r="AA31" s="240"/>
      <c r="AB31" s="238" t="s">
        <v>3</v>
      </c>
      <c r="AC31" s="239"/>
      <c r="AD31" s="240"/>
    </row>
    <row r="32" spans="2:30" ht="15.75">
      <c r="B32" s="128" t="str">
        <f>$B$4</f>
        <v>Burkart, Alexander</v>
      </c>
      <c r="C32" s="102"/>
      <c r="D32" s="102"/>
      <c r="E32" s="102"/>
      <c r="F32" s="102"/>
      <c r="G32" s="129" t="str">
        <f>$G$4</f>
        <v>TGV E. Beilstein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3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$B$6</f>
        <v>Siller, Kevin</v>
      </c>
      <c r="C33" s="58"/>
      <c r="D33" s="58"/>
      <c r="E33" s="58"/>
      <c r="F33" s="58"/>
      <c r="G33" s="155" t="str">
        <f>$G$6</f>
        <v>TSV Brettach</v>
      </c>
      <c r="H33" s="58"/>
      <c r="I33" s="58"/>
      <c r="J33" s="58"/>
      <c r="K33" s="58"/>
      <c r="L33" s="58"/>
      <c r="M33" s="58"/>
      <c r="N33" s="58"/>
      <c r="O33" s="164"/>
      <c r="P33" s="156">
        <f>$Z$6</f>
        <v>4</v>
      </c>
      <c r="Q33" s="157" t="s">
        <v>4</v>
      </c>
      <c r="R33" s="156">
        <f>$AB$6</f>
        <v>1</v>
      </c>
      <c r="S33" s="165"/>
      <c r="T33" s="162">
        <f>$AC$6</f>
        <v>13</v>
      </c>
      <c r="U33" s="159"/>
      <c r="V33" s="157" t="s">
        <v>4</v>
      </c>
      <c r="W33" s="158">
        <f>$AE$6</f>
        <v>3</v>
      </c>
      <c r="X33" s="163"/>
      <c r="Y33" s="58"/>
      <c r="Z33" s="160">
        <f t="shared" si="2"/>
        <v>10</v>
      </c>
      <c r="AA33" s="161"/>
      <c r="AB33" s="45"/>
      <c r="AC33" s="153">
        <v>2</v>
      </c>
      <c r="AD33" s="46"/>
    </row>
    <row r="34" spans="2:30" ht="15.75">
      <c r="B34" s="128" t="str">
        <f>$B$5</f>
        <v>Hübner, Philip</v>
      </c>
      <c r="C34" s="102"/>
      <c r="D34" s="102"/>
      <c r="E34" s="102"/>
      <c r="F34" s="102"/>
      <c r="G34" s="129" t="str">
        <f>$G$5</f>
        <v>TSB Horkheim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3</v>
      </c>
      <c r="Q34" s="133" t="s">
        <v>4</v>
      </c>
      <c r="R34" s="132">
        <f>$AB$5</f>
        <v>2</v>
      </c>
      <c r="S34" s="134"/>
      <c r="T34" s="135">
        <f>$AC$5</f>
        <v>9</v>
      </c>
      <c r="U34" s="136"/>
      <c r="V34" s="133" t="s">
        <v>4</v>
      </c>
      <c r="W34" s="137">
        <f>$AE$5</f>
        <v>9</v>
      </c>
      <c r="X34" s="138"/>
      <c r="Y34" s="102"/>
      <c r="Z34" s="130">
        <f t="shared" si="2"/>
        <v>0</v>
      </c>
      <c r="AA34" s="131"/>
      <c r="AB34" s="45"/>
      <c r="AC34" s="153">
        <v>3</v>
      </c>
      <c r="AD34" s="46"/>
    </row>
    <row r="35" spans="2:30" ht="15.75">
      <c r="B35" s="128" t="str">
        <f>$B$9</f>
        <v>Wieland, Jens</v>
      </c>
      <c r="C35" s="102"/>
      <c r="D35" s="102"/>
      <c r="E35" s="102"/>
      <c r="F35" s="102"/>
      <c r="G35" s="129" t="str">
        <f>$G$9</f>
        <v>TSG Heilbronn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2</v>
      </c>
      <c r="Q35" s="133" t="s">
        <v>4</v>
      </c>
      <c r="R35" s="132">
        <f>$AB$9</f>
        <v>3</v>
      </c>
      <c r="S35" s="134"/>
      <c r="T35" s="135">
        <f>$AC$9</f>
        <v>10</v>
      </c>
      <c r="U35" s="136"/>
      <c r="V35" s="133" t="s">
        <v>4</v>
      </c>
      <c r="W35" s="137">
        <f>$AE$9</f>
        <v>9</v>
      </c>
      <c r="X35" s="138"/>
      <c r="Y35" s="102"/>
      <c r="Z35" s="130">
        <f t="shared" si="2"/>
        <v>1</v>
      </c>
      <c r="AA35" s="131"/>
      <c r="AB35" s="45"/>
      <c r="AC35" s="153">
        <v>4</v>
      </c>
      <c r="AD35" s="46"/>
    </row>
    <row r="36" spans="2:30" ht="15.75">
      <c r="B36" s="128" t="str">
        <f>$B$8</f>
        <v>Mühlbacher, Lukas</v>
      </c>
      <c r="C36" s="102"/>
      <c r="D36" s="102"/>
      <c r="E36" s="82"/>
      <c r="F36" s="102"/>
      <c r="G36" s="129" t="str">
        <f>$G$8</f>
        <v>TSV Erlenbach</v>
      </c>
      <c r="H36" s="102"/>
      <c r="I36" s="102"/>
      <c r="J36" s="102"/>
      <c r="K36" s="102"/>
      <c r="L36" s="102"/>
      <c r="M36" s="102"/>
      <c r="N36" s="102"/>
      <c r="O36" s="80"/>
      <c r="P36" s="132">
        <f>$Z$8</f>
        <v>1</v>
      </c>
      <c r="Q36" s="133" t="s">
        <v>4</v>
      </c>
      <c r="R36" s="132">
        <f>$AB$8</f>
        <v>4</v>
      </c>
      <c r="S36" s="134"/>
      <c r="T36" s="135">
        <f>$AC$8</f>
        <v>3</v>
      </c>
      <c r="U36" s="136"/>
      <c r="V36" s="133" t="s">
        <v>4</v>
      </c>
      <c r="W36" s="137">
        <f>$AE$8</f>
        <v>13</v>
      </c>
      <c r="X36" s="138"/>
      <c r="Y36" s="102"/>
      <c r="Z36" s="130">
        <f t="shared" si="2"/>
        <v>-10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Haußler, Patrick</v>
      </c>
      <c r="C37" s="67"/>
      <c r="D37" s="67"/>
      <c r="E37" s="67"/>
      <c r="F37" s="67"/>
      <c r="G37" s="125" t="str">
        <f>$G$7</f>
        <v>Spvgg Eschenau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5</v>
      </c>
      <c r="S37" s="141"/>
      <c r="T37" s="142">
        <f>$AC$7</f>
        <v>2</v>
      </c>
      <c r="U37" s="143"/>
      <c r="V37" s="140" t="s">
        <v>4</v>
      </c>
      <c r="W37" s="144">
        <f>$AE$7</f>
        <v>15</v>
      </c>
      <c r="X37" s="145"/>
      <c r="Y37" s="67"/>
      <c r="Z37" s="126">
        <f t="shared" si="2"/>
        <v>-13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52</v>
      </c>
      <c r="U38" s="148"/>
      <c r="V38" s="140" t="s">
        <v>4</v>
      </c>
      <c r="W38" s="148">
        <f>SUM(W32:W37)</f>
        <v>52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30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114</v>
      </c>
      <c r="C4" s="4"/>
      <c r="D4" s="4"/>
      <c r="E4" s="171"/>
      <c r="F4" s="41"/>
      <c r="G4" s="211" t="s">
        <v>34</v>
      </c>
      <c r="H4" s="214"/>
      <c r="I4" s="215"/>
      <c r="J4" s="216"/>
      <c r="K4" s="6">
        <f>+H25</f>
        <v>3</v>
      </c>
      <c r="L4" s="3" t="s">
        <v>4</v>
      </c>
      <c r="M4" s="9">
        <f>+J25</f>
        <v>2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1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3</v>
      </c>
      <c r="AF4" s="241"/>
      <c r="AG4" s="242"/>
      <c r="AH4" s="243"/>
    </row>
    <row r="5" spans="1:34" ht="15.75">
      <c r="A5" s="174">
        <v>2</v>
      </c>
      <c r="B5" s="208" t="s">
        <v>112</v>
      </c>
      <c r="C5" s="4"/>
      <c r="D5" s="4"/>
      <c r="E5" s="81"/>
      <c r="F5" s="41"/>
      <c r="G5" s="211" t="s">
        <v>59</v>
      </c>
      <c r="H5" s="42">
        <f>+M4</f>
        <v>2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0</v>
      </c>
      <c r="R5" s="3" t="s">
        <v>4</v>
      </c>
      <c r="S5" s="10">
        <f>+AH14</f>
        <v>3</v>
      </c>
      <c r="T5" s="6">
        <f>+H14</f>
        <v>1</v>
      </c>
      <c r="U5" s="3" t="s">
        <v>4</v>
      </c>
      <c r="V5" s="10">
        <f>+J14</f>
        <v>3</v>
      </c>
      <c r="W5" s="6">
        <f>+AF18</f>
        <v>2</v>
      </c>
      <c r="X5" s="3" t="s">
        <v>4</v>
      </c>
      <c r="Y5" s="10">
        <f>+AH18</f>
        <v>3</v>
      </c>
      <c r="Z5" s="8">
        <f t="shared" si="0"/>
        <v>1</v>
      </c>
      <c r="AA5" s="3" t="s">
        <v>4</v>
      </c>
      <c r="AB5" s="9">
        <f t="shared" si="1"/>
        <v>4</v>
      </c>
      <c r="AC5" s="10">
        <f>SUM(H14,J25,AF18,H20,AF14)</f>
        <v>8</v>
      </c>
      <c r="AD5" s="3" t="s">
        <v>4</v>
      </c>
      <c r="AE5" s="10">
        <f>SUM(J14,H25,AH18,J20,AH14)</f>
        <v>12</v>
      </c>
      <c r="AF5" s="241"/>
      <c r="AG5" s="242"/>
      <c r="AH5" s="243"/>
    </row>
    <row r="6" spans="1:34" ht="15.75">
      <c r="A6" s="174">
        <v>3</v>
      </c>
      <c r="B6" s="208" t="s">
        <v>115</v>
      </c>
      <c r="C6" s="4"/>
      <c r="D6" s="4"/>
      <c r="E6" s="81"/>
      <c r="F6" s="41"/>
      <c r="G6" s="211" t="s">
        <v>63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0</v>
      </c>
      <c r="U6" s="3" t="s">
        <v>4</v>
      </c>
      <c r="V6" s="9">
        <f>+J24</f>
        <v>3</v>
      </c>
      <c r="W6" s="6">
        <f>+AF13</f>
        <v>1</v>
      </c>
      <c r="X6" s="3" t="s">
        <v>4</v>
      </c>
      <c r="Y6" s="10">
        <f>+AH13</f>
        <v>3</v>
      </c>
      <c r="Z6" s="8">
        <f t="shared" si="0"/>
        <v>0</v>
      </c>
      <c r="AA6" s="3" t="s">
        <v>4</v>
      </c>
      <c r="AB6" s="9">
        <f t="shared" si="1"/>
        <v>5</v>
      </c>
      <c r="AC6" s="10">
        <f>SUM(H15,H24,AH19,J20,AF13)</f>
        <v>1</v>
      </c>
      <c r="AD6" s="3" t="s">
        <v>4</v>
      </c>
      <c r="AE6" s="10">
        <f>SUM(J15,J24,AF19,H20,AH13)</f>
        <v>15</v>
      </c>
      <c r="AF6" s="241"/>
      <c r="AG6" s="242"/>
      <c r="AH6" s="243"/>
    </row>
    <row r="7" spans="1:34" ht="15.75">
      <c r="A7" s="174">
        <v>4</v>
      </c>
      <c r="B7" s="208" t="s">
        <v>116</v>
      </c>
      <c r="C7" s="4"/>
      <c r="D7" s="4"/>
      <c r="E7" s="81"/>
      <c r="F7" s="41"/>
      <c r="G7" s="211" t="s">
        <v>32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1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4</v>
      </c>
      <c r="AA7" s="3" t="s">
        <v>4</v>
      </c>
      <c r="AB7" s="9">
        <f t="shared" si="1"/>
        <v>1</v>
      </c>
      <c r="AC7" s="10">
        <f>SUM(J15,H23,AF20,J19,AH14)</f>
        <v>12</v>
      </c>
      <c r="AD7" s="3" t="s">
        <v>4</v>
      </c>
      <c r="AE7" s="10">
        <f>SUM(H15,J23,AH20,H19,AF14)</f>
        <v>4</v>
      </c>
      <c r="AF7" s="241"/>
      <c r="AG7" s="242"/>
      <c r="AH7" s="243"/>
    </row>
    <row r="8" spans="1:34" ht="15.75">
      <c r="A8" s="175">
        <v>5</v>
      </c>
      <c r="B8" s="209" t="s">
        <v>117</v>
      </c>
      <c r="C8" s="1"/>
      <c r="D8" s="25"/>
      <c r="E8" s="81"/>
      <c r="F8" s="151"/>
      <c r="G8" s="212" t="s">
        <v>48</v>
      </c>
      <c r="H8" s="1">
        <f>+V4</f>
        <v>1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1</v>
      </c>
      <c r="N8" s="1">
        <f>+V6</f>
        <v>3</v>
      </c>
      <c r="O8" s="3" t="s">
        <v>4</v>
      </c>
      <c r="P8" s="2">
        <f>+T6</f>
        <v>0</v>
      </c>
      <c r="Q8" s="1">
        <f>+V7</f>
        <v>1</v>
      </c>
      <c r="R8" s="5" t="s">
        <v>4</v>
      </c>
      <c r="S8" s="1">
        <f>+T7</f>
        <v>3</v>
      </c>
      <c r="T8" s="222"/>
      <c r="U8" s="223"/>
      <c r="V8" s="223"/>
      <c r="W8" s="6">
        <f>+H18</f>
        <v>3</v>
      </c>
      <c r="X8" s="3" t="s">
        <v>4</v>
      </c>
      <c r="Y8" s="7">
        <f>+J18</f>
        <v>0</v>
      </c>
      <c r="Z8" s="8">
        <f t="shared" si="0"/>
        <v>3</v>
      </c>
      <c r="AA8" s="3" t="s">
        <v>4</v>
      </c>
      <c r="AB8" s="9">
        <f t="shared" si="1"/>
        <v>2</v>
      </c>
      <c r="AC8" s="10">
        <f>SUM(J14,J24,AH20,H18,AH15)</f>
        <v>11</v>
      </c>
      <c r="AD8" s="3" t="s">
        <v>4</v>
      </c>
      <c r="AE8" s="9">
        <f>SUM(H14,H24,AF20,J18,AF15)</f>
        <v>7</v>
      </c>
      <c r="AF8" s="241"/>
      <c r="AG8" s="242"/>
      <c r="AH8" s="243"/>
    </row>
    <row r="9" spans="1:34" ht="15.75" customHeight="1" thickBot="1">
      <c r="A9" s="176">
        <v>6</v>
      </c>
      <c r="B9" s="210" t="s">
        <v>119</v>
      </c>
      <c r="C9" s="11"/>
      <c r="D9" s="11"/>
      <c r="E9" s="172"/>
      <c r="F9" s="12"/>
      <c r="G9" s="213" t="s">
        <v>53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2</v>
      </c>
      <c r="N9" s="13">
        <f>+Y6</f>
        <v>3</v>
      </c>
      <c r="O9" s="14" t="s">
        <v>4</v>
      </c>
      <c r="P9" s="16">
        <f>+W6</f>
        <v>1</v>
      </c>
      <c r="Q9" s="17">
        <f>+Y7</f>
        <v>0</v>
      </c>
      <c r="R9" s="14" t="s">
        <v>4</v>
      </c>
      <c r="S9" s="18">
        <f>+W7</f>
        <v>3</v>
      </c>
      <c r="T9" s="17">
        <f>+Y8</f>
        <v>0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2</v>
      </c>
      <c r="AA9" s="14" t="s">
        <v>4</v>
      </c>
      <c r="AB9" s="16">
        <f t="shared" si="1"/>
        <v>3</v>
      </c>
      <c r="AC9" s="18">
        <f>SUM(J13,J23,AH18,J18,AH13)</f>
        <v>6</v>
      </c>
      <c r="AD9" s="14" t="s">
        <v>4</v>
      </c>
      <c r="AE9" s="18">
        <f>SUM(H13,H23,AF18,H18,AF13)</f>
        <v>12</v>
      </c>
      <c r="AF9" s="244"/>
      <c r="AG9" s="245"/>
      <c r="AH9" s="246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53</v>
      </c>
      <c r="AD10" s="170"/>
      <c r="AE10" s="170">
        <f>SUM(AE4:AE9)</f>
        <v>53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Ehnle, Christoph</v>
      </c>
      <c r="F13" s="49" t="s">
        <v>6</v>
      </c>
      <c r="G13" s="50" t="str">
        <f>+B9</f>
        <v>Harst, Sebastian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Dorsch, Simon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Harst, Sebastian</v>
      </c>
      <c r="Y13" s="52"/>
      <c r="Z13" s="72"/>
      <c r="AA13" s="48"/>
      <c r="AB13" s="48"/>
      <c r="AC13" s="48"/>
      <c r="AD13" s="48"/>
      <c r="AE13" s="48"/>
      <c r="AF13" s="231">
        <v>1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Friedle, Benjamin</v>
      </c>
      <c r="F14" s="56" t="s">
        <v>6</v>
      </c>
      <c r="G14" s="43" t="str">
        <f>+B8</f>
        <v>Richardt, Artur</v>
      </c>
      <c r="H14" s="227">
        <v>1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Friedle, Benjamin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Schäfer, Sven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Dorsch, Simon</v>
      </c>
      <c r="F15" s="62" t="s">
        <v>6</v>
      </c>
      <c r="G15" s="63" t="str">
        <f>+B7</f>
        <v>Schäfer, Sven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Ehnle, Christoph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Richardt, Artur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1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Richardt, Artur</v>
      </c>
      <c r="F18" s="54" t="s">
        <v>6</v>
      </c>
      <c r="G18" s="48" t="str">
        <f>+B9</f>
        <v>Harst, Sebastian</v>
      </c>
      <c r="H18" s="231">
        <v>3</v>
      </c>
      <c r="I18" s="51" t="s">
        <v>4</v>
      </c>
      <c r="J18" s="235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Friedle, Benjamin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Harst, Sebastian</v>
      </c>
      <c r="Y18" s="22"/>
      <c r="Z18" s="114"/>
      <c r="AA18" s="114"/>
      <c r="AB18" s="114"/>
      <c r="AC18" s="114"/>
      <c r="AD18" s="114"/>
      <c r="AE18" s="114"/>
      <c r="AF18" s="237">
        <v>2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Ehnle, Christoph</v>
      </c>
      <c r="F19" s="57" t="s">
        <v>6</v>
      </c>
      <c r="G19" s="42" t="str">
        <f>+B7</f>
        <v>Schäfer, Sven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Ehnle, Christoph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Dorsch, Simon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Friedle, Benjamin</v>
      </c>
      <c r="F20" s="66" t="s">
        <v>6</v>
      </c>
      <c r="G20" s="61" t="str">
        <f>+B6</f>
        <v>Dorsch, Simon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Schäfer, Sven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Richardt, Artur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Schäfer, Sven</v>
      </c>
      <c r="F23" s="49" t="s">
        <v>6</v>
      </c>
      <c r="G23" s="50" t="str">
        <f>+B9</f>
        <v>Harst, Sebastian</v>
      </c>
      <c r="H23" s="227">
        <v>3</v>
      </c>
      <c r="I23" s="51" t="s">
        <v>4</v>
      </c>
      <c r="J23" s="229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Dorsch, Simon</v>
      </c>
      <c r="F24" s="56" t="s">
        <v>6</v>
      </c>
      <c r="G24" s="43" t="str">
        <f>+B8</f>
        <v>Richardt, Artur</v>
      </c>
      <c r="H24" s="227">
        <v>0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Ehnle, Christoph</v>
      </c>
      <c r="F25" s="95" t="s">
        <v>6</v>
      </c>
      <c r="G25" s="93" t="str">
        <f>+B5</f>
        <v>Friedle, Benjamin</v>
      </c>
      <c r="H25" s="234">
        <v>3</v>
      </c>
      <c r="I25" s="79" t="s">
        <v>4</v>
      </c>
      <c r="J25" s="236">
        <v>2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8" t="s">
        <v>16</v>
      </c>
      <c r="Z31" s="239"/>
      <c r="AA31" s="240"/>
      <c r="AB31" s="238" t="s">
        <v>3</v>
      </c>
      <c r="AC31" s="239"/>
      <c r="AD31" s="240"/>
    </row>
    <row r="32" spans="2:30" ht="15.75">
      <c r="B32" s="128" t="str">
        <f>$B$4</f>
        <v>Ehnle, Christoph</v>
      </c>
      <c r="C32" s="102"/>
      <c r="D32" s="102"/>
      <c r="E32" s="102"/>
      <c r="F32" s="102"/>
      <c r="G32" s="129" t="str">
        <f>$G$4</f>
        <v>TSV Erlenbach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3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$B$7</f>
        <v>Schäfer, Sven</v>
      </c>
      <c r="C33" s="58"/>
      <c r="D33" s="58"/>
      <c r="E33" s="58"/>
      <c r="F33" s="58"/>
      <c r="G33" s="155" t="str">
        <f>$G$7</f>
        <v>TGV E. Beilstein</v>
      </c>
      <c r="H33" s="58"/>
      <c r="I33" s="58"/>
      <c r="J33" s="58"/>
      <c r="K33" s="58"/>
      <c r="L33" s="58"/>
      <c r="M33" s="58"/>
      <c r="N33" s="58"/>
      <c r="O33" s="164"/>
      <c r="P33" s="156">
        <f>$Z$7</f>
        <v>4</v>
      </c>
      <c r="Q33" s="157" t="s">
        <v>4</v>
      </c>
      <c r="R33" s="156">
        <f>$AB$7</f>
        <v>1</v>
      </c>
      <c r="S33" s="165"/>
      <c r="T33" s="162">
        <f>$AC$7</f>
        <v>12</v>
      </c>
      <c r="U33" s="159"/>
      <c r="V33" s="157" t="s">
        <v>4</v>
      </c>
      <c r="W33" s="158">
        <f>$AE$7</f>
        <v>4</v>
      </c>
      <c r="X33" s="163"/>
      <c r="Y33" s="58"/>
      <c r="Z33" s="160">
        <f t="shared" si="2"/>
        <v>8</v>
      </c>
      <c r="AA33" s="161"/>
      <c r="AB33" s="45"/>
      <c r="AC33" s="153">
        <v>2</v>
      </c>
      <c r="AD33" s="46"/>
    </row>
    <row r="34" spans="2:30" ht="15.75">
      <c r="B34" s="128" t="str">
        <f>$B$8</f>
        <v>Richardt, Artur</v>
      </c>
      <c r="C34" s="102"/>
      <c r="D34" s="102"/>
      <c r="E34" s="82"/>
      <c r="F34" s="102"/>
      <c r="G34" s="129" t="str">
        <f>$G$8</f>
        <v>TSG Heilbronn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3</v>
      </c>
      <c r="Q34" s="133" t="s">
        <v>4</v>
      </c>
      <c r="R34" s="132">
        <f>$AB$8</f>
        <v>2</v>
      </c>
      <c r="S34" s="134"/>
      <c r="T34" s="135">
        <f>$AC$8</f>
        <v>11</v>
      </c>
      <c r="U34" s="136"/>
      <c r="V34" s="133" t="s">
        <v>4</v>
      </c>
      <c r="W34" s="137">
        <f>$AE$8</f>
        <v>7</v>
      </c>
      <c r="X34" s="138"/>
      <c r="Y34" s="102"/>
      <c r="Z34" s="130">
        <f t="shared" si="2"/>
        <v>4</v>
      </c>
      <c r="AA34" s="131"/>
      <c r="AB34" s="45"/>
      <c r="AC34" s="153">
        <v>3</v>
      </c>
      <c r="AD34" s="46"/>
    </row>
    <row r="35" spans="2:30" ht="15.75">
      <c r="B35" s="128" t="str">
        <f>$B$9</f>
        <v>Harst, Sebastian</v>
      </c>
      <c r="C35" s="102"/>
      <c r="D35" s="102"/>
      <c r="E35" s="102"/>
      <c r="F35" s="102"/>
      <c r="G35" s="129" t="str">
        <f>$G$9</f>
        <v>SC Amorbach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2</v>
      </c>
      <c r="Q35" s="133" t="s">
        <v>4</v>
      </c>
      <c r="R35" s="132">
        <f>$AB$9</f>
        <v>3</v>
      </c>
      <c r="S35" s="134"/>
      <c r="T35" s="135">
        <f>$AC$9</f>
        <v>6</v>
      </c>
      <c r="U35" s="136"/>
      <c r="V35" s="133" t="s">
        <v>4</v>
      </c>
      <c r="W35" s="137">
        <f>$AE$9</f>
        <v>12</v>
      </c>
      <c r="X35" s="138"/>
      <c r="Y35" s="102"/>
      <c r="Z35" s="130">
        <f t="shared" si="2"/>
        <v>-6</v>
      </c>
      <c r="AA35" s="131"/>
      <c r="AB35" s="45"/>
      <c r="AC35" s="153">
        <v>4</v>
      </c>
      <c r="AD35" s="46"/>
    </row>
    <row r="36" spans="2:30" ht="15.75">
      <c r="B36" s="128" t="str">
        <f>$B$5</f>
        <v>Friedle, Benjamin</v>
      </c>
      <c r="C36" s="102"/>
      <c r="D36" s="102"/>
      <c r="E36" s="102"/>
      <c r="F36" s="102"/>
      <c r="G36" s="129" t="str">
        <f>$G$5</f>
        <v>Spvgg Eschenau</v>
      </c>
      <c r="H36" s="102"/>
      <c r="I36" s="102"/>
      <c r="J36" s="102"/>
      <c r="K36" s="102"/>
      <c r="L36" s="102"/>
      <c r="M36" s="102"/>
      <c r="N36" s="102"/>
      <c r="O36" s="80"/>
      <c r="P36" s="132">
        <f>$Z$5</f>
        <v>1</v>
      </c>
      <c r="Q36" s="133" t="s">
        <v>4</v>
      </c>
      <c r="R36" s="132">
        <f>$AB$5</f>
        <v>4</v>
      </c>
      <c r="S36" s="134"/>
      <c r="T36" s="135">
        <f>$AC$5</f>
        <v>8</v>
      </c>
      <c r="U36" s="136"/>
      <c r="V36" s="133" t="s">
        <v>4</v>
      </c>
      <c r="W36" s="137">
        <f>$AE$5</f>
        <v>12</v>
      </c>
      <c r="X36" s="138"/>
      <c r="Y36" s="102"/>
      <c r="Z36" s="130">
        <f t="shared" si="2"/>
        <v>-4</v>
      </c>
      <c r="AA36" s="131"/>
      <c r="AB36" s="45"/>
      <c r="AC36" s="153">
        <v>5</v>
      </c>
      <c r="AD36" s="46"/>
    </row>
    <row r="37" spans="2:30" ht="16.5" thickBot="1">
      <c r="B37" s="124" t="str">
        <f>$B$6</f>
        <v>Dorsch, Simon</v>
      </c>
      <c r="C37" s="67"/>
      <c r="D37" s="67"/>
      <c r="E37" s="67"/>
      <c r="F37" s="67"/>
      <c r="G37" s="125" t="str">
        <f>$G$6</f>
        <v>TSV Ellhofen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0</v>
      </c>
      <c r="Q37" s="140" t="s">
        <v>4</v>
      </c>
      <c r="R37" s="139">
        <f>$AB$6</f>
        <v>5</v>
      </c>
      <c r="S37" s="141"/>
      <c r="T37" s="142">
        <f>$AC$6</f>
        <v>1</v>
      </c>
      <c r="U37" s="143"/>
      <c r="V37" s="140" t="s">
        <v>4</v>
      </c>
      <c r="W37" s="144">
        <f>$AE$6</f>
        <v>15</v>
      </c>
      <c r="X37" s="145"/>
      <c r="Y37" s="67"/>
      <c r="Z37" s="126">
        <f t="shared" si="2"/>
        <v>-14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53</v>
      </c>
      <c r="U38" s="148"/>
      <c r="V38" s="140" t="s">
        <v>4</v>
      </c>
      <c r="W38" s="148">
        <f>SUM(W32:W37)</f>
        <v>53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AC20" sqref="AC20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19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33</v>
      </c>
      <c r="C4" s="4"/>
      <c r="D4" s="4"/>
      <c r="E4" s="171"/>
      <c r="F4" s="41"/>
      <c r="G4" s="211" t="s">
        <v>34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1</v>
      </c>
      <c r="R4" s="3" t="s">
        <v>4</v>
      </c>
      <c r="S4" s="10">
        <f>+J19</f>
        <v>3</v>
      </c>
      <c r="T4" s="6">
        <f>+AF15</f>
        <v>3</v>
      </c>
      <c r="U4" s="3" t="s">
        <v>4</v>
      </c>
      <c r="V4" s="10">
        <f>+AH15</f>
        <v>1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13</v>
      </c>
      <c r="AD4" s="3" t="s">
        <v>4</v>
      </c>
      <c r="AE4" s="10">
        <f>SUM(J4,M4,P4,S4,V4,Y4)</f>
        <v>4</v>
      </c>
      <c r="AF4" s="241"/>
      <c r="AG4" s="242"/>
      <c r="AH4" s="243"/>
    </row>
    <row r="5" spans="1:34" ht="15.75">
      <c r="A5" s="174">
        <v>2</v>
      </c>
      <c r="B5" s="208" t="s">
        <v>57</v>
      </c>
      <c r="C5" s="4"/>
      <c r="D5" s="4"/>
      <c r="E5" s="81"/>
      <c r="F5" s="41"/>
      <c r="G5" s="211" t="s">
        <v>46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0</v>
      </c>
      <c r="R5" s="3" t="s">
        <v>4</v>
      </c>
      <c r="S5" s="10">
        <f>+AH14</f>
        <v>3</v>
      </c>
      <c r="T5" s="6">
        <f>+H14</f>
        <v>1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1</v>
      </c>
      <c r="AA5" s="3" t="s">
        <v>4</v>
      </c>
      <c r="AB5" s="9">
        <f t="shared" si="1"/>
        <v>4</v>
      </c>
      <c r="AC5" s="10">
        <f>SUM(H14,J25,AF18,H20,AF14)</f>
        <v>4</v>
      </c>
      <c r="AD5" s="3" t="s">
        <v>4</v>
      </c>
      <c r="AE5" s="10">
        <f>SUM(J14,H25,AH18,J20,AH14)</f>
        <v>12</v>
      </c>
      <c r="AF5" s="241"/>
      <c r="AG5" s="242"/>
      <c r="AH5" s="243"/>
    </row>
    <row r="6" spans="1:34" ht="15.75">
      <c r="A6" s="174">
        <v>3</v>
      </c>
      <c r="B6" s="208" t="s">
        <v>58</v>
      </c>
      <c r="C6" s="4"/>
      <c r="D6" s="4"/>
      <c r="E6" s="81"/>
      <c r="F6" s="41"/>
      <c r="G6" s="211" t="s">
        <v>59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3</v>
      </c>
      <c r="U6" s="3" t="s">
        <v>4</v>
      </c>
      <c r="V6" s="9">
        <f>+J24</f>
        <v>0</v>
      </c>
      <c r="W6" s="6">
        <f>+AF13</f>
        <v>1</v>
      </c>
      <c r="X6" s="3" t="s">
        <v>4</v>
      </c>
      <c r="Y6" s="10">
        <f>+AH13</f>
        <v>3</v>
      </c>
      <c r="Z6" s="8">
        <f t="shared" si="0"/>
        <v>1</v>
      </c>
      <c r="AA6" s="3" t="s">
        <v>4</v>
      </c>
      <c r="AB6" s="9">
        <f t="shared" si="1"/>
        <v>4</v>
      </c>
      <c r="AC6" s="10">
        <f>SUM(H15,H24,AH19,J20,AF13)</f>
        <v>4</v>
      </c>
      <c r="AD6" s="3" t="s">
        <v>4</v>
      </c>
      <c r="AE6" s="10">
        <f>SUM(J15,J24,AF19,H20,AH13)</f>
        <v>12</v>
      </c>
      <c r="AF6" s="241"/>
      <c r="AG6" s="242"/>
      <c r="AH6" s="243"/>
    </row>
    <row r="7" spans="1:34" ht="15.75">
      <c r="A7" s="174">
        <v>4</v>
      </c>
      <c r="B7" s="208" t="s">
        <v>60</v>
      </c>
      <c r="C7" s="4"/>
      <c r="D7" s="4"/>
      <c r="E7" s="81"/>
      <c r="F7" s="41"/>
      <c r="G7" s="211" t="s">
        <v>55</v>
      </c>
      <c r="H7" s="42">
        <f>+S4</f>
        <v>3</v>
      </c>
      <c r="I7" s="3" t="s">
        <v>4</v>
      </c>
      <c r="J7" s="43">
        <f>+Q4</f>
        <v>1</v>
      </c>
      <c r="K7" s="42">
        <f>+S5</f>
        <v>3</v>
      </c>
      <c r="L7" s="4" t="s">
        <v>4</v>
      </c>
      <c r="M7" s="43">
        <f>+Q5</f>
        <v>0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3</v>
      </c>
      <c r="X7" s="3" t="s">
        <v>4</v>
      </c>
      <c r="Y7" s="10">
        <f>+J23</f>
        <v>1</v>
      </c>
      <c r="Z7" s="8">
        <f t="shared" si="0"/>
        <v>5</v>
      </c>
      <c r="AA7" s="3" t="s">
        <v>4</v>
      </c>
      <c r="AB7" s="9">
        <f t="shared" si="1"/>
        <v>0</v>
      </c>
      <c r="AC7" s="10">
        <f>SUM(J15,H23,AF20,J19,AH14)</f>
        <v>15</v>
      </c>
      <c r="AD7" s="3" t="s">
        <v>4</v>
      </c>
      <c r="AE7" s="10">
        <f>SUM(H15,J23,AH20,H19,AF14)</f>
        <v>2</v>
      </c>
      <c r="AF7" s="241"/>
      <c r="AG7" s="242"/>
      <c r="AH7" s="243"/>
    </row>
    <row r="8" spans="1:34" ht="15.75">
      <c r="A8" s="175">
        <v>5</v>
      </c>
      <c r="B8" s="209" t="s">
        <v>61</v>
      </c>
      <c r="C8" s="1"/>
      <c r="D8" s="25"/>
      <c r="E8" s="81"/>
      <c r="F8" s="151"/>
      <c r="G8" s="212" t="s">
        <v>48</v>
      </c>
      <c r="H8" s="1">
        <f>+V4</f>
        <v>1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1</v>
      </c>
      <c r="N8" s="1">
        <f>+V6</f>
        <v>0</v>
      </c>
      <c r="O8" s="3" t="s">
        <v>4</v>
      </c>
      <c r="P8" s="2">
        <f>+T6</f>
        <v>3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2</v>
      </c>
      <c r="X8" s="3" t="s">
        <v>4</v>
      </c>
      <c r="Y8" s="7">
        <f>+J18</f>
        <v>3</v>
      </c>
      <c r="Z8" s="8">
        <f t="shared" si="0"/>
        <v>1</v>
      </c>
      <c r="AA8" s="3" t="s">
        <v>4</v>
      </c>
      <c r="AB8" s="9">
        <f t="shared" si="1"/>
        <v>4</v>
      </c>
      <c r="AC8" s="10">
        <f>SUM(J14,J24,AH20,H18,AH15)</f>
        <v>6</v>
      </c>
      <c r="AD8" s="3" t="s">
        <v>4</v>
      </c>
      <c r="AE8" s="9">
        <f>SUM(H14,H24,AF20,J18,AF15)</f>
        <v>13</v>
      </c>
      <c r="AF8" s="241"/>
      <c r="AG8" s="242"/>
      <c r="AH8" s="243"/>
    </row>
    <row r="9" spans="1:34" ht="15.75" customHeight="1" thickBot="1">
      <c r="A9" s="176">
        <v>6</v>
      </c>
      <c r="B9" s="210" t="s">
        <v>62</v>
      </c>
      <c r="C9" s="11"/>
      <c r="D9" s="11"/>
      <c r="E9" s="172"/>
      <c r="F9" s="12"/>
      <c r="G9" s="213" t="s">
        <v>63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3</v>
      </c>
      <c r="O9" s="14" t="s">
        <v>4</v>
      </c>
      <c r="P9" s="16">
        <f>+W6</f>
        <v>1</v>
      </c>
      <c r="Q9" s="17">
        <f>+Y7</f>
        <v>1</v>
      </c>
      <c r="R9" s="14" t="s">
        <v>4</v>
      </c>
      <c r="S9" s="18">
        <f>+W7</f>
        <v>3</v>
      </c>
      <c r="T9" s="17">
        <f>+Y8</f>
        <v>3</v>
      </c>
      <c r="U9" s="14" t="s">
        <v>4</v>
      </c>
      <c r="V9" s="16">
        <f>+W8</f>
        <v>2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2</v>
      </c>
      <c r="AC9" s="18">
        <f>SUM(J13,J23,AH18,J18,AH13)</f>
        <v>10</v>
      </c>
      <c r="AD9" s="14" t="s">
        <v>4</v>
      </c>
      <c r="AE9" s="18">
        <f>SUM(H13,H23,AF18,H18,AF13)</f>
        <v>9</v>
      </c>
      <c r="AF9" s="244"/>
      <c r="AG9" s="245"/>
      <c r="AH9" s="246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52</v>
      </c>
      <c r="AD10" s="170"/>
      <c r="AE10" s="170">
        <f>SUM(AE4:AE9)</f>
        <v>52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Mellone, Tullio</v>
      </c>
      <c r="F13" s="49" t="s">
        <v>6</v>
      </c>
      <c r="G13" s="50" t="str">
        <f>+B9</f>
        <v>Dierolf, Ulrich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Haag, Oliver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Dierolf, Ulrich</v>
      </c>
      <c r="Y13" s="52"/>
      <c r="Z13" s="72"/>
      <c r="AA13" s="48"/>
      <c r="AB13" s="48"/>
      <c r="AC13" s="48"/>
      <c r="AD13" s="48"/>
      <c r="AE13" s="48"/>
      <c r="AF13" s="231">
        <v>1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Merkle, Benjamin</v>
      </c>
      <c r="F14" s="56" t="s">
        <v>6</v>
      </c>
      <c r="G14" s="43" t="str">
        <f>+B8</f>
        <v>Böttcher, Patrick</v>
      </c>
      <c r="H14" s="227">
        <v>1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Merkle, Benjamin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Gross, Dennis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Haag, Oliver</v>
      </c>
      <c r="F15" s="62" t="s">
        <v>6</v>
      </c>
      <c r="G15" s="63" t="str">
        <f>+B7</f>
        <v>Gross, Dennis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Mellone, Tullio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Böttcher, Patrick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1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Böttcher, Patrick</v>
      </c>
      <c r="F18" s="54" t="s">
        <v>6</v>
      </c>
      <c r="G18" s="48" t="str">
        <f>+B9</f>
        <v>Dierolf, Ulrich</v>
      </c>
      <c r="H18" s="231">
        <v>2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Merkle, Benjamin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Dierolf, Ulrich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Mellone, Tullio</v>
      </c>
      <c r="F19" s="57" t="s">
        <v>6</v>
      </c>
      <c r="G19" s="42" t="str">
        <f>+B7</f>
        <v>Gross, Dennis</v>
      </c>
      <c r="H19" s="231">
        <v>1</v>
      </c>
      <c r="I19" s="60" t="s">
        <v>4</v>
      </c>
      <c r="J19" s="229">
        <v>3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Mellone, Tullio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Haag, Oliver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Merkle, Benjamin</v>
      </c>
      <c r="F20" s="66" t="s">
        <v>6</v>
      </c>
      <c r="G20" s="61" t="str">
        <f>+B6</f>
        <v>Haag, Oliver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Gross, Dennis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Böttcher, Patrick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Gross, Dennis</v>
      </c>
      <c r="F23" s="49" t="s">
        <v>6</v>
      </c>
      <c r="G23" s="50" t="str">
        <f>+B9</f>
        <v>Dierolf, Ulrich</v>
      </c>
      <c r="H23" s="227">
        <v>3</v>
      </c>
      <c r="I23" s="51" t="s">
        <v>4</v>
      </c>
      <c r="J23" s="229">
        <v>1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Haag, Oliver</v>
      </c>
      <c r="F24" s="56" t="s">
        <v>6</v>
      </c>
      <c r="G24" s="43" t="str">
        <f>+B8</f>
        <v>Böttcher, Patrick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Mellone, Tullio</v>
      </c>
      <c r="F25" s="95" t="s">
        <v>6</v>
      </c>
      <c r="G25" s="93" t="str">
        <f>+B5</f>
        <v>Merkle, Benjamin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8" t="s">
        <v>16</v>
      </c>
      <c r="Z31" s="239"/>
      <c r="AA31" s="240"/>
      <c r="AB31" s="238" t="s">
        <v>3</v>
      </c>
      <c r="AC31" s="239"/>
      <c r="AD31" s="240"/>
    </row>
    <row r="32" spans="2:30" ht="15.75">
      <c r="B32" s="128" t="str">
        <f>$B$7</f>
        <v>Gross, Dennis</v>
      </c>
      <c r="C32" s="102"/>
      <c r="D32" s="102"/>
      <c r="E32" s="102"/>
      <c r="F32" s="102"/>
      <c r="G32" s="129" t="str">
        <f>$G$7</f>
        <v>SV Frauenzimmern</v>
      </c>
      <c r="H32" s="102"/>
      <c r="I32" s="102"/>
      <c r="J32" s="102"/>
      <c r="K32" s="102"/>
      <c r="L32" s="102"/>
      <c r="M32" s="102"/>
      <c r="N32" s="102"/>
      <c r="O32" s="80"/>
      <c r="P32" s="132">
        <f>$Z$7</f>
        <v>5</v>
      </c>
      <c r="Q32" s="133" t="s">
        <v>4</v>
      </c>
      <c r="R32" s="132">
        <f>$AB$7</f>
        <v>0</v>
      </c>
      <c r="S32" s="134"/>
      <c r="T32" s="135">
        <f>$AC$7</f>
        <v>15</v>
      </c>
      <c r="U32" s="136"/>
      <c r="V32" s="133" t="s">
        <v>4</v>
      </c>
      <c r="W32" s="137">
        <f>$AE$7</f>
        <v>2</v>
      </c>
      <c r="X32" s="138"/>
      <c r="Y32" s="102"/>
      <c r="Z32" s="130">
        <f aca="true" t="shared" si="2" ref="Z32:Z37">SUM(T32-W32)</f>
        <v>13</v>
      </c>
      <c r="AA32" s="131"/>
      <c r="AB32" s="45"/>
      <c r="AC32" s="153">
        <v>1</v>
      </c>
      <c r="AD32" s="46"/>
    </row>
    <row r="33" spans="2:30" ht="15.75">
      <c r="B33" s="154" t="str">
        <f>$B$4</f>
        <v>Mellone, Tullio</v>
      </c>
      <c r="C33" s="58"/>
      <c r="D33" s="58"/>
      <c r="E33" s="58"/>
      <c r="F33" s="58"/>
      <c r="G33" s="155" t="str">
        <f>$G$4</f>
        <v>TSV Erlenbach</v>
      </c>
      <c r="H33" s="58"/>
      <c r="I33" s="58"/>
      <c r="J33" s="58"/>
      <c r="K33" s="58"/>
      <c r="L33" s="58"/>
      <c r="M33" s="58"/>
      <c r="N33" s="58"/>
      <c r="O33" s="164"/>
      <c r="P33" s="156">
        <f>$Z$4</f>
        <v>4</v>
      </c>
      <c r="Q33" s="157" t="s">
        <v>4</v>
      </c>
      <c r="R33" s="156">
        <f>$AB$4</f>
        <v>1</v>
      </c>
      <c r="S33" s="165"/>
      <c r="T33" s="162">
        <f>$AC$4</f>
        <v>13</v>
      </c>
      <c r="U33" s="159"/>
      <c r="V33" s="157" t="s">
        <v>4</v>
      </c>
      <c r="W33" s="158">
        <f>$AE$4</f>
        <v>4</v>
      </c>
      <c r="X33" s="163"/>
      <c r="Y33" s="58"/>
      <c r="Z33" s="160">
        <f t="shared" si="2"/>
        <v>9</v>
      </c>
      <c r="AA33" s="161"/>
      <c r="AB33" s="45"/>
      <c r="AC33" s="153">
        <v>2</v>
      </c>
      <c r="AD33" s="46"/>
    </row>
    <row r="34" spans="2:30" ht="15.75">
      <c r="B34" s="128" t="str">
        <f>$B$9</f>
        <v>Dierolf, Ulrich</v>
      </c>
      <c r="C34" s="102"/>
      <c r="D34" s="102"/>
      <c r="E34" s="102"/>
      <c r="F34" s="102"/>
      <c r="G34" s="129" t="str">
        <f>$G$9</f>
        <v>TSV Ellhofen</v>
      </c>
      <c r="H34" s="102"/>
      <c r="I34" s="102"/>
      <c r="J34" s="102"/>
      <c r="K34" s="102"/>
      <c r="L34" s="102"/>
      <c r="M34" s="102"/>
      <c r="N34" s="102"/>
      <c r="O34" s="80"/>
      <c r="P34" s="132">
        <f>$Z$9</f>
        <v>3</v>
      </c>
      <c r="Q34" s="133" t="s">
        <v>4</v>
      </c>
      <c r="R34" s="132">
        <f>$AB$9</f>
        <v>2</v>
      </c>
      <c r="S34" s="134"/>
      <c r="T34" s="135">
        <f>$AC$9</f>
        <v>10</v>
      </c>
      <c r="U34" s="136"/>
      <c r="V34" s="133" t="s">
        <v>4</v>
      </c>
      <c r="W34" s="137">
        <f>$AE$9</f>
        <v>9</v>
      </c>
      <c r="X34" s="138"/>
      <c r="Y34" s="102"/>
      <c r="Z34" s="130">
        <f t="shared" si="2"/>
        <v>1</v>
      </c>
      <c r="AA34" s="131"/>
      <c r="AB34" s="45"/>
      <c r="AC34" s="153">
        <v>3</v>
      </c>
      <c r="AD34" s="46"/>
    </row>
    <row r="35" spans="2:30" ht="15.75">
      <c r="B35" s="128" t="str">
        <f>$B$8</f>
        <v>Böttcher, Patrick</v>
      </c>
      <c r="C35" s="102"/>
      <c r="D35" s="102"/>
      <c r="E35" s="82"/>
      <c r="F35" s="102"/>
      <c r="G35" s="129" t="str">
        <f>$G$8</f>
        <v>TSG Heilbronn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1</v>
      </c>
      <c r="Q35" s="133" t="s">
        <v>4</v>
      </c>
      <c r="R35" s="132">
        <f>$AB$8</f>
        <v>4</v>
      </c>
      <c r="S35" s="134"/>
      <c r="T35" s="135">
        <f>$AC$8</f>
        <v>6</v>
      </c>
      <c r="U35" s="136"/>
      <c r="V35" s="133" t="s">
        <v>4</v>
      </c>
      <c r="W35" s="137">
        <f>$AE$8</f>
        <v>13</v>
      </c>
      <c r="X35" s="138"/>
      <c r="Y35" s="102"/>
      <c r="Z35" s="130">
        <f t="shared" si="2"/>
        <v>-7</v>
      </c>
      <c r="AA35" s="131"/>
      <c r="AB35" s="45"/>
      <c r="AC35" s="153">
        <v>4</v>
      </c>
      <c r="AD35" s="46"/>
    </row>
    <row r="36" spans="2:30" ht="15.75">
      <c r="B36" s="128" t="str">
        <f>$B$6</f>
        <v>Haag, Oliver</v>
      </c>
      <c r="C36" s="102"/>
      <c r="D36" s="102"/>
      <c r="E36" s="102"/>
      <c r="F36" s="102"/>
      <c r="G36" s="129" t="str">
        <f>$G$6</f>
        <v>Spvgg Eschenau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1</v>
      </c>
      <c r="Q36" s="133" t="s">
        <v>4</v>
      </c>
      <c r="R36" s="132">
        <f>$AB$6</f>
        <v>4</v>
      </c>
      <c r="S36" s="134"/>
      <c r="T36" s="135">
        <f>$AC$6</f>
        <v>4</v>
      </c>
      <c r="U36" s="136"/>
      <c r="V36" s="133" t="s">
        <v>4</v>
      </c>
      <c r="W36" s="137">
        <f>$AE$6</f>
        <v>12</v>
      </c>
      <c r="X36" s="138"/>
      <c r="Y36" s="102"/>
      <c r="Z36" s="130">
        <f t="shared" si="2"/>
        <v>-8</v>
      </c>
      <c r="AA36" s="131"/>
      <c r="AB36" s="45"/>
      <c r="AC36" s="153">
        <v>6</v>
      </c>
      <c r="AD36" s="46"/>
    </row>
    <row r="37" spans="2:30" ht="16.5" thickBot="1">
      <c r="B37" s="124" t="str">
        <f>$B$5</f>
        <v>Merkle, Benjamin</v>
      </c>
      <c r="C37" s="67"/>
      <c r="D37" s="67"/>
      <c r="E37" s="67"/>
      <c r="F37" s="67"/>
      <c r="G37" s="125" t="str">
        <f>$G$5</f>
        <v>Spfr Affaltrach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1</v>
      </c>
      <c r="Q37" s="140" t="s">
        <v>4</v>
      </c>
      <c r="R37" s="139">
        <f>$AB$5</f>
        <v>4</v>
      </c>
      <c r="S37" s="141"/>
      <c r="T37" s="142">
        <f>$AC$5</f>
        <v>4</v>
      </c>
      <c r="U37" s="143"/>
      <c r="V37" s="140" t="s">
        <v>4</v>
      </c>
      <c r="W37" s="144">
        <f>$AE$5</f>
        <v>12</v>
      </c>
      <c r="X37" s="145"/>
      <c r="Y37" s="67"/>
      <c r="Z37" s="126">
        <f t="shared" si="2"/>
        <v>-8</v>
      </c>
      <c r="AA37" s="127"/>
      <c r="AB37" s="65"/>
      <c r="AC37" s="139">
        <v>5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52</v>
      </c>
      <c r="U38" s="148"/>
      <c r="V38" s="140" t="s">
        <v>4</v>
      </c>
      <c r="W38" s="148">
        <f>SUM(W32:W37)</f>
        <v>52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AG31" sqref="AG31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20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35</v>
      </c>
      <c r="C4" s="4"/>
      <c r="D4" s="4"/>
      <c r="E4" s="171"/>
      <c r="F4" s="41"/>
      <c r="G4" s="211" t="s">
        <v>32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0</v>
      </c>
      <c r="AF4" s="241"/>
      <c r="AG4" s="242"/>
      <c r="AH4" s="243"/>
    </row>
    <row r="5" spans="1:34" ht="15.75">
      <c r="A5" s="174">
        <v>2</v>
      </c>
      <c r="B5" s="208" t="s">
        <v>64</v>
      </c>
      <c r="C5" s="4"/>
      <c r="D5" s="4"/>
      <c r="E5" s="81"/>
      <c r="F5" s="41"/>
      <c r="G5" s="211" t="s">
        <v>34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1</v>
      </c>
      <c r="R5" s="3" t="s">
        <v>4</v>
      </c>
      <c r="S5" s="10">
        <f>+AH14</f>
        <v>3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0</v>
      </c>
      <c r="AA5" s="3" t="s">
        <v>4</v>
      </c>
      <c r="AB5" s="9">
        <f t="shared" si="1"/>
        <v>5</v>
      </c>
      <c r="AC5" s="10">
        <f>SUM(H14,J25,AF18,H20,AF14)</f>
        <v>1</v>
      </c>
      <c r="AD5" s="3" t="s">
        <v>4</v>
      </c>
      <c r="AE5" s="10">
        <f>SUM(J14,H25,AH18,J20,AH14)</f>
        <v>15</v>
      </c>
      <c r="AF5" s="241"/>
      <c r="AG5" s="242"/>
      <c r="AH5" s="243"/>
    </row>
    <row r="6" spans="1:34" ht="15.75">
      <c r="A6" s="174">
        <v>3</v>
      </c>
      <c r="B6" s="208" t="s">
        <v>65</v>
      </c>
      <c r="C6" s="4"/>
      <c r="D6" s="4"/>
      <c r="E6" s="81"/>
      <c r="F6" s="41"/>
      <c r="G6" s="211" t="s">
        <v>38</v>
      </c>
      <c r="H6" s="42">
        <f>+P4</f>
        <v>0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3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2</v>
      </c>
      <c r="W6" s="6">
        <f>+AF13</f>
        <v>3</v>
      </c>
      <c r="X6" s="3" t="s">
        <v>4</v>
      </c>
      <c r="Y6" s="10">
        <f>+AH13</f>
        <v>1</v>
      </c>
      <c r="Z6" s="8">
        <f t="shared" si="0"/>
        <v>4</v>
      </c>
      <c r="AA6" s="3" t="s">
        <v>4</v>
      </c>
      <c r="AB6" s="9">
        <f t="shared" si="1"/>
        <v>1</v>
      </c>
      <c r="AC6" s="10">
        <f>SUM(H15,H24,AH19,J20,AF13)</f>
        <v>12</v>
      </c>
      <c r="AD6" s="3" t="s">
        <v>4</v>
      </c>
      <c r="AE6" s="10">
        <f>SUM(J15,J24,AF19,H20,AH13)</f>
        <v>6</v>
      </c>
      <c r="AF6" s="241"/>
      <c r="AG6" s="242"/>
      <c r="AH6" s="243"/>
    </row>
    <row r="7" spans="1:34" ht="15.75">
      <c r="A7" s="174">
        <v>4</v>
      </c>
      <c r="B7" s="208" t="s">
        <v>66</v>
      </c>
      <c r="C7" s="4"/>
      <c r="D7" s="4"/>
      <c r="E7" s="81"/>
      <c r="F7" s="41"/>
      <c r="G7" s="211" t="s">
        <v>55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1</v>
      </c>
      <c r="N7" s="42">
        <f>+S6</f>
        <v>0</v>
      </c>
      <c r="O7" s="3" t="s">
        <v>4</v>
      </c>
      <c r="P7" s="9">
        <f>+Q6</f>
        <v>3</v>
      </c>
      <c r="Q7" s="221"/>
      <c r="R7" s="215"/>
      <c r="S7" s="216"/>
      <c r="T7" s="6">
        <f>+AF20</f>
        <v>1</v>
      </c>
      <c r="U7" s="44" t="s">
        <v>4</v>
      </c>
      <c r="V7" s="10">
        <f>+AH20</f>
        <v>3</v>
      </c>
      <c r="W7" s="6">
        <f>+H23</f>
        <v>3</v>
      </c>
      <c r="X7" s="3" t="s">
        <v>4</v>
      </c>
      <c r="Y7" s="10">
        <f>+J23</f>
        <v>2</v>
      </c>
      <c r="Z7" s="8">
        <f t="shared" si="0"/>
        <v>2</v>
      </c>
      <c r="AA7" s="3" t="s">
        <v>4</v>
      </c>
      <c r="AB7" s="9">
        <f t="shared" si="1"/>
        <v>3</v>
      </c>
      <c r="AC7" s="10">
        <f>SUM(J15,H23,AF20,J19,AH14)</f>
        <v>7</v>
      </c>
      <c r="AD7" s="3" t="s">
        <v>4</v>
      </c>
      <c r="AE7" s="10">
        <f>SUM(H15,J23,AH20,H19,AF14)</f>
        <v>12</v>
      </c>
      <c r="AF7" s="241"/>
      <c r="AG7" s="242"/>
      <c r="AH7" s="243"/>
    </row>
    <row r="8" spans="1:34" ht="15.75">
      <c r="A8" s="175">
        <v>5</v>
      </c>
      <c r="B8" s="209" t="s">
        <v>67</v>
      </c>
      <c r="C8" s="1"/>
      <c r="D8" s="25"/>
      <c r="E8" s="81"/>
      <c r="F8" s="151"/>
      <c r="G8" s="212" t="s">
        <v>59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2</v>
      </c>
      <c r="O8" s="3" t="s">
        <v>4</v>
      </c>
      <c r="P8" s="2">
        <f>+T6</f>
        <v>3</v>
      </c>
      <c r="Q8" s="1">
        <f>+V7</f>
        <v>3</v>
      </c>
      <c r="R8" s="5" t="s">
        <v>4</v>
      </c>
      <c r="S8" s="1">
        <f>+T7</f>
        <v>1</v>
      </c>
      <c r="T8" s="222"/>
      <c r="U8" s="223"/>
      <c r="V8" s="223"/>
      <c r="W8" s="6">
        <f>+H18</f>
        <v>1</v>
      </c>
      <c r="X8" s="3" t="s">
        <v>4</v>
      </c>
      <c r="Y8" s="7">
        <f>+J18</f>
        <v>3</v>
      </c>
      <c r="Z8" s="8">
        <f t="shared" si="0"/>
        <v>2</v>
      </c>
      <c r="AA8" s="3" t="s">
        <v>4</v>
      </c>
      <c r="AB8" s="9">
        <f t="shared" si="1"/>
        <v>3</v>
      </c>
      <c r="AC8" s="10">
        <f>SUM(J14,J24,AH20,H18,AH15)</f>
        <v>9</v>
      </c>
      <c r="AD8" s="3" t="s">
        <v>4</v>
      </c>
      <c r="AE8" s="9">
        <f>SUM(H14,H24,AF20,J18,AF15)</f>
        <v>10</v>
      </c>
      <c r="AF8" s="241"/>
      <c r="AG8" s="242"/>
      <c r="AH8" s="243"/>
    </row>
    <row r="9" spans="1:34" ht="15.75" customHeight="1" thickBot="1">
      <c r="A9" s="176">
        <v>6</v>
      </c>
      <c r="B9" s="210" t="s">
        <v>68</v>
      </c>
      <c r="C9" s="11"/>
      <c r="D9" s="11"/>
      <c r="E9" s="172"/>
      <c r="F9" s="12"/>
      <c r="G9" s="213" t="s">
        <v>40</v>
      </c>
      <c r="H9" s="13">
        <f>+Y4</f>
        <v>0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0</v>
      </c>
      <c r="N9" s="13">
        <f>+Y6</f>
        <v>1</v>
      </c>
      <c r="O9" s="14" t="s">
        <v>4</v>
      </c>
      <c r="P9" s="16">
        <f>+W6</f>
        <v>3</v>
      </c>
      <c r="Q9" s="17">
        <f>+Y7</f>
        <v>2</v>
      </c>
      <c r="R9" s="14" t="s">
        <v>4</v>
      </c>
      <c r="S9" s="18">
        <f>+W7</f>
        <v>3</v>
      </c>
      <c r="T9" s="17">
        <f>+Y8</f>
        <v>3</v>
      </c>
      <c r="U9" s="14" t="s">
        <v>4</v>
      </c>
      <c r="V9" s="16">
        <f>+W8</f>
        <v>1</v>
      </c>
      <c r="W9" s="224"/>
      <c r="X9" s="225"/>
      <c r="Y9" s="226"/>
      <c r="Z9" s="19">
        <f t="shared" si="0"/>
        <v>2</v>
      </c>
      <c r="AA9" s="14" t="s">
        <v>4</v>
      </c>
      <c r="AB9" s="16">
        <f t="shared" si="1"/>
        <v>3</v>
      </c>
      <c r="AC9" s="18">
        <f>SUM(J13,J23,AH18,J18,AH13)</f>
        <v>9</v>
      </c>
      <c r="AD9" s="14" t="s">
        <v>4</v>
      </c>
      <c r="AE9" s="18">
        <f>SUM(H13,H23,AF18,H18,AF13)</f>
        <v>10</v>
      </c>
      <c r="AF9" s="244"/>
      <c r="AG9" s="245"/>
      <c r="AH9" s="246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53</v>
      </c>
      <c r="AD10" s="170"/>
      <c r="AE10" s="170">
        <f>SUM(AE4:AE9)</f>
        <v>53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Stubenhofer, Dominik</v>
      </c>
      <c r="F13" s="49" t="s">
        <v>6</v>
      </c>
      <c r="G13" s="50" t="str">
        <f>+B9</f>
        <v>Hinnekeuser, Christian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Lang, Tim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Hinnekeuser, Christian</v>
      </c>
      <c r="Y13" s="52"/>
      <c r="Z13" s="72"/>
      <c r="AA13" s="48"/>
      <c r="AB13" s="48"/>
      <c r="AC13" s="48"/>
      <c r="AD13" s="48"/>
      <c r="AE13" s="48"/>
      <c r="AF13" s="231">
        <v>3</v>
      </c>
      <c r="AG13" s="60" t="s">
        <v>4</v>
      </c>
      <c r="AH13" s="229">
        <v>1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Walter, René</v>
      </c>
      <c r="F14" s="56" t="s">
        <v>6</v>
      </c>
      <c r="G14" s="43" t="str">
        <f>+B8</f>
        <v>Feinauer, Felix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Walter, René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Polzin, Tobias</v>
      </c>
      <c r="Y14" s="58"/>
      <c r="Z14" s="75"/>
      <c r="AA14" s="42"/>
      <c r="AB14" s="42"/>
      <c r="AC14" s="42"/>
      <c r="AD14" s="42"/>
      <c r="AE14" s="42"/>
      <c r="AF14" s="232">
        <v>1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Lang, Tim</v>
      </c>
      <c r="F15" s="62" t="s">
        <v>6</v>
      </c>
      <c r="G15" s="63" t="str">
        <f>+B7</f>
        <v>Polzin, Tobias</v>
      </c>
      <c r="H15" s="228">
        <v>3</v>
      </c>
      <c r="I15" s="64" t="s">
        <v>4</v>
      </c>
      <c r="J15" s="230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Stubenhofer, Dominik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Feinauer, Felix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Feinauer, Felix</v>
      </c>
      <c r="F18" s="54" t="s">
        <v>6</v>
      </c>
      <c r="G18" s="48" t="str">
        <f>+B9</f>
        <v>Hinnekeuser, Christian</v>
      </c>
      <c r="H18" s="231">
        <v>1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Walter, René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Hinnekeuser, Christian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Stubenhofer, Dominik</v>
      </c>
      <c r="F19" s="57" t="s">
        <v>6</v>
      </c>
      <c r="G19" s="42" t="str">
        <f>+B7</f>
        <v>Polzin, Tobias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Stubenhofer, Dominik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Lang, Tim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Walter, René</v>
      </c>
      <c r="F20" s="66" t="s">
        <v>6</v>
      </c>
      <c r="G20" s="61" t="str">
        <f>+B6</f>
        <v>Lang, Tim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Polzin, Tobias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Feinauer, Felix</v>
      </c>
      <c r="Y20" s="67"/>
      <c r="Z20" s="68"/>
      <c r="AA20" s="61"/>
      <c r="AB20" s="61"/>
      <c r="AC20" s="61"/>
      <c r="AD20" s="61"/>
      <c r="AE20" s="61"/>
      <c r="AF20" s="234">
        <v>1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Polzin, Tobias</v>
      </c>
      <c r="F23" s="49" t="s">
        <v>6</v>
      </c>
      <c r="G23" s="50" t="str">
        <f>+B9</f>
        <v>Hinnekeuser, Christian</v>
      </c>
      <c r="H23" s="227">
        <v>3</v>
      </c>
      <c r="I23" s="51" t="s">
        <v>4</v>
      </c>
      <c r="J23" s="229">
        <v>2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Lang, Tim</v>
      </c>
      <c r="F24" s="56" t="s">
        <v>6</v>
      </c>
      <c r="G24" s="43" t="str">
        <f>+B8</f>
        <v>Feinauer, Felix</v>
      </c>
      <c r="H24" s="227">
        <v>3</v>
      </c>
      <c r="I24" s="51" t="s">
        <v>4</v>
      </c>
      <c r="J24" s="229">
        <v>2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Stubenhofer, Dominik</v>
      </c>
      <c r="F25" s="95" t="s">
        <v>6</v>
      </c>
      <c r="G25" s="93" t="str">
        <f>+B5</f>
        <v>Walter, René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8" t="s">
        <v>16</v>
      </c>
      <c r="Z31" s="239"/>
      <c r="AA31" s="240"/>
      <c r="AB31" s="238" t="s">
        <v>3</v>
      </c>
      <c r="AC31" s="239"/>
      <c r="AD31" s="240"/>
    </row>
    <row r="32" spans="2:30" ht="15.75">
      <c r="B32" s="128" t="str">
        <f>$B$4</f>
        <v>Stubenhofer, Dominik</v>
      </c>
      <c r="C32" s="102"/>
      <c r="D32" s="102"/>
      <c r="E32" s="102"/>
      <c r="F32" s="102"/>
      <c r="G32" s="129" t="str">
        <f>$G$4</f>
        <v>TGV E. Beilstein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15</v>
      </c>
      <c r="AA32" s="131"/>
      <c r="AB32" s="45"/>
      <c r="AC32" s="153">
        <v>1</v>
      </c>
      <c r="AD32" s="46"/>
    </row>
    <row r="33" spans="2:30" ht="15.75">
      <c r="B33" s="154" t="str">
        <f>$B$6</f>
        <v>Lang, Tim</v>
      </c>
      <c r="C33" s="58"/>
      <c r="D33" s="58"/>
      <c r="E33" s="58"/>
      <c r="F33" s="58"/>
      <c r="G33" s="155" t="str">
        <f>$G$6</f>
        <v>VfL Brackenheim</v>
      </c>
      <c r="H33" s="58"/>
      <c r="I33" s="58"/>
      <c r="J33" s="58"/>
      <c r="K33" s="58"/>
      <c r="L33" s="58"/>
      <c r="M33" s="58"/>
      <c r="N33" s="58"/>
      <c r="O33" s="164"/>
      <c r="P33" s="156">
        <f>$Z$6</f>
        <v>4</v>
      </c>
      <c r="Q33" s="157" t="s">
        <v>4</v>
      </c>
      <c r="R33" s="156">
        <f>$AB$6</f>
        <v>1</v>
      </c>
      <c r="S33" s="165"/>
      <c r="T33" s="162">
        <f>$AC$6</f>
        <v>12</v>
      </c>
      <c r="U33" s="159"/>
      <c r="V33" s="157" t="s">
        <v>4</v>
      </c>
      <c r="W33" s="158">
        <f>$AE$6</f>
        <v>6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$B$8</f>
        <v>Feinauer, Felix</v>
      </c>
      <c r="C34" s="102"/>
      <c r="D34" s="102"/>
      <c r="E34" s="82"/>
      <c r="F34" s="102"/>
      <c r="G34" s="129" t="str">
        <f>$G$8</f>
        <v>Spvgg Eschenau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2</v>
      </c>
      <c r="Q34" s="133" t="s">
        <v>4</v>
      </c>
      <c r="R34" s="132">
        <f>$AB$8</f>
        <v>3</v>
      </c>
      <c r="S34" s="134"/>
      <c r="T34" s="135">
        <f>$AC$8</f>
        <v>9</v>
      </c>
      <c r="U34" s="136"/>
      <c r="V34" s="133" t="s">
        <v>4</v>
      </c>
      <c r="W34" s="137">
        <f>$AE$8</f>
        <v>10</v>
      </c>
      <c r="X34" s="138"/>
      <c r="Y34" s="102"/>
      <c r="Z34" s="130">
        <f t="shared" si="2"/>
        <v>-1</v>
      </c>
      <c r="AA34" s="131"/>
      <c r="AB34" s="45"/>
      <c r="AC34" s="153">
        <v>4</v>
      </c>
      <c r="AD34" s="46"/>
    </row>
    <row r="35" spans="2:30" ht="15.75">
      <c r="B35" s="128" t="str">
        <f>$B$9</f>
        <v>Hinnekeuser, Christian</v>
      </c>
      <c r="C35" s="102"/>
      <c r="D35" s="102"/>
      <c r="E35" s="102"/>
      <c r="F35" s="102"/>
      <c r="G35" s="129" t="str">
        <f>$G$9</f>
        <v>TSB Horkheim</v>
      </c>
      <c r="H35" s="102"/>
      <c r="I35" s="102"/>
      <c r="J35" s="102"/>
      <c r="K35" s="102"/>
      <c r="L35" s="102"/>
      <c r="M35" s="102"/>
      <c r="N35" s="102"/>
      <c r="O35" s="80"/>
      <c r="P35" s="132">
        <f>$Z$9</f>
        <v>2</v>
      </c>
      <c r="Q35" s="133" t="s">
        <v>4</v>
      </c>
      <c r="R35" s="132">
        <f>$AB$9</f>
        <v>3</v>
      </c>
      <c r="S35" s="134"/>
      <c r="T35" s="135">
        <f>$AC$9</f>
        <v>9</v>
      </c>
      <c r="U35" s="136"/>
      <c r="V35" s="133" t="s">
        <v>4</v>
      </c>
      <c r="W35" s="137">
        <f>$AE$9</f>
        <v>10</v>
      </c>
      <c r="X35" s="138"/>
      <c r="Y35" s="102"/>
      <c r="Z35" s="130">
        <f t="shared" si="2"/>
        <v>-1</v>
      </c>
      <c r="AA35" s="131"/>
      <c r="AB35" s="45"/>
      <c r="AC35" s="153">
        <v>3</v>
      </c>
      <c r="AD35" s="46"/>
    </row>
    <row r="36" spans="2:30" ht="15.75">
      <c r="B36" s="128" t="str">
        <f>$B$7</f>
        <v>Polzin, Tobias</v>
      </c>
      <c r="C36" s="102"/>
      <c r="D36" s="102"/>
      <c r="E36" s="102"/>
      <c r="F36" s="102"/>
      <c r="G36" s="129" t="str">
        <f>$G$7</f>
        <v>SV Frauenzimmern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2</v>
      </c>
      <c r="Q36" s="133" t="s">
        <v>4</v>
      </c>
      <c r="R36" s="132">
        <f>$AB$7</f>
        <v>3</v>
      </c>
      <c r="S36" s="134"/>
      <c r="T36" s="135">
        <f>$AC$7</f>
        <v>7</v>
      </c>
      <c r="U36" s="136"/>
      <c r="V36" s="133" t="s">
        <v>4</v>
      </c>
      <c r="W36" s="137">
        <f>$AE$7</f>
        <v>12</v>
      </c>
      <c r="X36" s="138"/>
      <c r="Y36" s="102"/>
      <c r="Z36" s="130">
        <f t="shared" si="2"/>
        <v>-5</v>
      </c>
      <c r="AA36" s="131"/>
      <c r="AB36" s="45"/>
      <c r="AC36" s="153">
        <v>5</v>
      </c>
      <c r="AD36" s="46"/>
    </row>
    <row r="37" spans="2:30" ht="16.5" thickBot="1">
      <c r="B37" s="124" t="str">
        <f>$B$5</f>
        <v>Walter, René</v>
      </c>
      <c r="C37" s="67"/>
      <c r="D37" s="67"/>
      <c r="E37" s="67"/>
      <c r="F37" s="67"/>
      <c r="G37" s="125" t="str">
        <f>$G$5</f>
        <v>TSV Erlenbach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5</v>
      </c>
      <c r="S37" s="141"/>
      <c r="T37" s="142">
        <f>$AC$5</f>
        <v>1</v>
      </c>
      <c r="U37" s="143"/>
      <c r="V37" s="140" t="s">
        <v>4</v>
      </c>
      <c r="W37" s="144">
        <f>$AE$5</f>
        <v>15</v>
      </c>
      <c r="X37" s="145"/>
      <c r="Y37" s="67"/>
      <c r="Z37" s="126">
        <f t="shared" si="2"/>
        <v>-14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53</v>
      </c>
      <c r="U38" s="148"/>
      <c r="V38" s="140" t="s">
        <v>4</v>
      </c>
      <c r="W38" s="148">
        <f>SUM(W32:W37)</f>
        <v>53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21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36</v>
      </c>
      <c r="C4" s="4"/>
      <c r="D4" s="4"/>
      <c r="E4" s="171"/>
      <c r="F4" s="41"/>
      <c r="G4" s="211" t="s">
        <v>34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0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1"/>
      <c r="AG4" s="242"/>
      <c r="AH4" s="243"/>
    </row>
    <row r="5" spans="1:34" ht="15.75">
      <c r="A5" s="174">
        <v>2</v>
      </c>
      <c r="B5" s="208" t="s">
        <v>69</v>
      </c>
      <c r="C5" s="4"/>
      <c r="D5" s="4"/>
      <c r="E5" s="81"/>
      <c r="F5" s="41"/>
      <c r="G5" s="211" t="s">
        <v>40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1</v>
      </c>
      <c r="W5" s="6">
        <f>+AF18</f>
        <v>3</v>
      </c>
      <c r="X5" s="3" t="s">
        <v>4</v>
      </c>
      <c r="Y5" s="10">
        <f>+AH18</f>
        <v>0</v>
      </c>
      <c r="Z5" s="8">
        <f t="shared" si="0"/>
        <v>3</v>
      </c>
      <c r="AA5" s="3" t="s">
        <v>4</v>
      </c>
      <c r="AB5" s="9">
        <f t="shared" si="1"/>
        <v>1</v>
      </c>
      <c r="AC5" s="10">
        <f>SUM(H14,J25,AF18,H20,AF14)</f>
        <v>9</v>
      </c>
      <c r="AD5" s="3" t="s">
        <v>4</v>
      </c>
      <c r="AE5" s="10">
        <f>SUM(J14,H25,AH18,J20,AH14)</f>
        <v>4</v>
      </c>
      <c r="AF5" s="241"/>
      <c r="AG5" s="242"/>
      <c r="AH5" s="243"/>
    </row>
    <row r="6" spans="1:34" ht="15.75">
      <c r="A6" s="174">
        <v>3</v>
      </c>
      <c r="B6" s="208"/>
      <c r="C6" s="4"/>
      <c r="D6" s="4"/>
      <c r="E6" s="81"/>
      <c r="F6" s="41"/>
      <c r="G6" s="211"/>
      <c r="H6" s="42">
        <f>+P4</f>
        <v>0</v>
      </c>
      <c r="I6" s="3" t="s">
        <v>4</v>
      </c>
      <c r="J6" s="43">
        <f>+N4</f>
        <v>0</v>
      </c>
      <c r="K6" s="42">
        <f>+P5</f>
        <v>0</v>
      </c>
      <c r="L6" s="4" t="s">
        <v>4</v>
      </c>
      <c r="M6" s="43">
        <f>+N5</f>
        <v>0</v>
      </c>
      <c r="N6" s="217"/>
      <c r="O6" s="215"/>
      <c r="P6" s="220"/>
      <c r="Q6" s="6">
        <f>+H15</f>
        <v>0</v>
      </c>
      <c r="R6" s="3" t="s">
        <v>4</v>
      </c>
      <c r="S6" s="10">
        <f>+J15</f>
        <v>0</v>
      </c>
      <c r="T6" s="6">
        <f>+H24</f>
        <v>0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0</v>
      </c>
      <c r="AC6" s="10">
        <f>SUM(H15,H24,AH19,J20,AF13)</f>
        <v>0</v>
      </c>
      <c r="AD6" s="3" t="s">
        <v>4</v>
      </c>
      <c r="AE6" s="10">
        <f>SUM(J15,J24,AF19,H20,AH13)</f>
        <v>0</v>
      </c>
      <c r="AF6" s="241"/>
      <c r="AG6" s="242"/>
      <c r="AH6" s="243"/>
    </row>
    <row r="7" spans="1:34" ht="15.75">
      <c r="A7" s="174">
        <v>4</v>
      </c>
      <c r="B7" s="208" t="s">
        <v>70</v>
      </c>
      <c r="C7" s="4"/>
      <c r="D7" s="4"/>
      <c r="E7" s="81"/>
      <c r="F7" s="41"/>
      <c r="G7" s="211" t="s">
        <v>71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0</v>
      </c>
      <c r="Q7" s="221"/>
      <c r="R7" s="215"/>
      <c r="S7" s="216"/>
      <c r="T7" s="6">
        <f>+AF20</f>
        <v>1</v>
      </c>
      <c r="U7" s="44" t="s">
        <v>4</v>
      </c>
      <c r="V7" s="10">
        <f>+AH20</f>
        <v>3</v>
      </c>
      <c r="W7" s="6">
        <f>+H23</f>
        <v>3</v>
      </c>
      <c r="X7" s="3" t="s">
        <v>4</v>
      </c>
      <c r="Y7" s="10">
        <f>+J23</f>
        <v>0</v>
      </c>
      <c r="Z7" s="8">
        <f t="shared" si="0"/>
        <v>1</v>
      </c>
      <c r="AA7" s="3" t="s">
        <v>4</v>
      </c>
      <c r="AB7" s="9">
        <f t="shared" si="1"/>
        <v>3</v>
      </c>
      <c r="AC7" s="10">
        <f>SUM(J15,H23,AF20,J19,AH14)</f>
        <v>4</v>
      </c>
      <c r="AD7" s="3" t="s">
        <v>4</v>
      </c>
      <c r="AE7" s="10">
        <f>SUM(H15,J23,AH20,H19,AF14)</f>
        <v>9</v>
      </c>
      <c r="AF7" s="241"/>
      <c r="AG7" s="242"/>
      <c r="AH7" s="243"/>
    </row>
    <row r="8" spans="1:34" ht="15.75">
      <c r="A8" s="175">
        <v>5</v>
      </c>
      <c r="B8" s="209" t="s">
        <v>72</v>
      </c>
      <c r="C8" s="1"/>
      <c r="D8" s="25"/>
      <c r="E8" s="81"/>
      <c r="F8" s="151"/>
      <c r="G8" s="212" t="s">
        <v>53</v>
      </c>
      <c r="H8" s="1">
        <f>+V4</f>
        <v>0</v>
      </c>
      <c r="I8" s="3" t="s">
        <v>4</v>
      </c>
      <c r="J8" s="2">
        <f>+T4</f>
        <v>3</v>
      </c>
      <c r="K8" s="1">
        <f>+V5</f>
        <v>1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0</v>
      </c>
      <c r="Q8" s="1">
        <f>+V7</f>
        <v>3</v>
      </c>
      <c r="R8" s="5" t="s">
        <v>4</v>
      </c>
      <c r="S8" s="1">
        <f>+T7</f>
        <v>1</v>
      </c>
      <c r="T8" s="222"/>
      <c r="U8" s="223"/>
      <c r="V8" s="223"/>
      <c r="W8" s="6">
        <f>+H18</f>
        <v>3</v>
      </c>
      <c r="X8" s="3" t="s">
        <v>4</v>
      </c>
      <c r="Y8" s="7">
        <f>+J18</f>
        <v>0</v>
      </c>
      <c r="Z8" s="8">
        <f t="shared" si="0"/>
        <v>2</v>
      </c>
      <c r="AA8" s="3" t="s">
        <v>4</v>
      </c>
      <c r="AB8" s="9">
        <f t="shared" si="1"/>
        <v>2</v>
      </c>
      <c r="AC8" s="10">
        <f>SUM(J14,J24,AH20,H18,AH15)</f>
        <v>7</v>
      </c>
      <c r="AD8" s="3" t="s">
        <v>4</v>
      </c>
      <c r="AE8" s="9">
        <f>SUM(H14,H24,AF20,J18,AF15)</f>
        <v>7</v>
      </c>
      <c r="AF8" s="241"/>
      <c r="AG8" s="242"/>
      <c r="AH8" s="243"/>
    </row>
    <row r="9" spans="1:34" ht="15.75" customHeight="1" thickBot="1">
      <c r="A9" s="176">
        <v>6</v>
      </c>
      <c r="B9" s="210" t="s">
        <v>73</v>
      </c>
      <c r="C9" s="11"/>
      <c r="D9" s="11"/>
      <c r="E9" s="172"/>
      <c r="F9" s="12"/>
      <c r="G9" s="213" t="s">
        <v>38</v>
      </c>
      <c r="H9" s="13">
        <f>+Y4</f>
        <v>0</v>
      </c>
      <c r="I9" s="14" t="s">
        <v>4</v>
      </c>
      <c r="J9" s="15">
        <f>+W4</f>
        <v>3</v>
      </c>
      <c r="K9" s="13">
        <f>+Y5</f>
        <v>0</v>
      </c>
      <c r="L9" s="11" t="s">
        <v>4</v>
      </c>
      <c r="M9" s="15">
        <f>+W5</f>
        <v>3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3</v>
      </c>
      <c r="T9" s="17">
        <f>+Y8</f>
        <v>0</v>
      </c>
      <c r="U9" s="14" t="s">
        <v>4</v>
      </c>
      <c r="V9" s="16">
        <f>+W8</f>
        <v>3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4</v>
      </c>
      <c r="AC9" s="18">
        <f>SUM(J13,J23,AH18,J18,AH13)</f>
        <v>0</v>
      </c>
      <c r="AD9" s="14" t="s">
        <v>4</v>
      </c>
      <c r="AE9" s="18">
        <f>SUM(H13,H23,AF18,H18,AF13)</f>
        <v>12</v>
      </c>
      <c r="AF9" s="244"/>
      <c r="AG9" s="245"/>
      <c r="AH9" s="246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32</v>
      </c>
      <c r="AD10" s="170"/>
      <c r="AE10" s="170">
        <f>SUM(AE4:AE9)</f>
        <v>32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Sanden, Simon</v>
      </c>
      <c r="F13" s="49" t="s">
        <v>6</v>
      </c>
      <c r="G13" s="50" t="str">
        <f>+B9</f>
        <v>Zinz, Thomas</v>
      </c>
      <c r="H13" s="227">
        <v>3</v>
      </c>
      <c r="I13" s="51" t="s">
        <v>4</v>
      </c>
      <c r="J13" s="229">
        <v>0</v>
      </c>
      <c r="K13" s="52"/>
      <c r="L13" s="117"/>
      <c r="M13" s="199">
        <v>3</v>
      </c>
      <c r="N13" s="200" t="s">
        <v>6</v>
      </c>
      <c r="O13" s="201">
        <v>6</v>
      </c>
      <c r="P13" s="48">
        <f>+B6</f>
        <v>0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Zinz, Thomas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Clark, Daniel</v>
      </c>
      <c r="F14" s="56" t="s">
        <v>6</v>
      </c>
      <c r="G14" s="43" t="str">
        <f>+B8</f>
        <v>Kunz, Hannes</v>
      </c>
      <c r="H14" s="227">
        <v>3</v>
      </c>
      <c r="I14" s="51" t="s">
        <v>4</v>
      </c>
      <c r="J14" s="229">
        <v>1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Clark, Daniel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Walter, Christian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>
        <f>+B6</f>
        <v>0</v>
      </c>
      <c r="F15" s="62" t="s">
        <v>6</v>
      </c>
      <c r="G15" s="63" t="str">
        <f>+B7</f>
        <v>Walter, Christian</v>
      </c>
      <c r="H15" s="228"/>
      <c r="I15" s="64" t="s">
        <v>4</v>
      </c>
      <c r="J15" s="230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Sanden, Simon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Kunz, Hannes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Kunz, Hannes</v>
      </c>
      <c r="F18" s="54" t="s">
        <v>6</v>
      </c>
      <c r="G18" s="48" t="str">
        <f>+B9</f>
        <v>Zinz, Thomas</v>
      </c>
      <c r="H18" s="231">
        <v>3</v>
      </c>
      <c r="I18" s="51" t="s">
        <v>4</v>
      </c>
      <c r="J18" s="235">
        <v>0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Clark, Daniel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Zinz, Thomas</v>
      </c>
      <c r="Y18" s="22"/>
      <c r="Z18" s="114"/>
      <c r="AA18" s="114"/>
      <c r="AB18" s="114"/>
      <c r="AC18" s="114"/>
      <c r="AD18" s="114"/>
      <c r="AE18" s="114"/>
      <c r="AF18" s="237">
        <v>3</v>
      </c>
      <c r="AG18" s="85" t="s">
        <v>4</v>
      </c>
      <c r="AH18" s="233">
        <v>0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Sanden, Simon</v>
      </c>
      <c r="F19" s="57" t="s">
        <v>6</v>
      </c>
      <c r="G19" s="42" t="str">
        <f>+B7</f>
        <v>Walter, Christian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Sanden, Simon</v>
      </c>
      <c r="Q19" s="58"/>
      <c r="R19" s="59"/>
      <c r="S19" s="59"/>
      <c r="T19" s="59"/>
      <c r="U19" s="59"/>
      <c r="V19" s="59"/>
      <c r="W19" s="97" t="s">
        <v>6</v>
      </c>
      <c r="X19" s="90">
        <f>+B6</f>
        <v>0</v>
      </c>
      <c r="Y19" s="58"/>
      <c r="Z19" s="59"/>
      <c r="AA19" s="42"/>
      <c r="AB19" s="42"/>
      <c r="AC19" s="42"/>
      <c r="AD19" s="42"/>
      <c r="AE19" s="42"/>
      <c r="AF19" s="231"/>
      <c r="AG19" s="51" t="s">
        <v>4</v>
      </c>
      <c r="AH19" s="229"/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Clark, Daniel</v>
      </c>
      <c r="F20" s="66" t="s">
        <v>6</v>
      </c>
      <c r="G20" s="61">
        <f>+B6</f>
        <v>0</v>
      </c>
      <c r="H20" s="234"/>
      <c r="I20" s="69" t="s">
        <v>4</v>
      </c>
      <c r="J20" s="236"/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Walter, Christian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Kunz, Hannes</v>
      </c>
      <c r="Y20" s="67"/>
      <c r="Z20" s="68"/>
      <c r="AA20" s="61"/>
      <c r="AB20" s="61"/>
      <c r="AC20" s="61"/>
      <c r="AD20" s="61"/>
      <c r="AE20" s="61"/>
      <c r="AF20" s="234">
        <v>1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Walter, Christian</v>
      </c>
      <c r="F23" s="49" t="s">
        <v>6</v>
      </c>
      <c r="G23" s="50" t="str">
        <f>+B9</f>
        <v>Zinz, Thomas</v>
      </c>
      <c r="H23" s="227">
        <v>3</v>
      </c>
      <c r="I23" s="51" t="s">
        <v>4</v>
      </c>
      <c r="J23" s="229">
        <v>0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>
        <f>+B6</f>
        <v>0</v>
      </c>
      <c r="F24" s="56" t="s">
        <v>6</v>
      </c>
      <c r="G24" s="43" t="str">
        <f>+B8</f>
        <v>Kunz, Hannes</v>
      </c>
      <c r="H24" s="227"/>
      <c r="I24" s="51" t="s">
        <v>4</v>
      </c>
      <c r="J24" s="229"/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Sanden, Simon</v>
      </c>
      <c r="F25" s="95" t="s">
        <v>6</v>
      </c>
      <c r="G25" s="93" t="str">
        <f>+B5</f>
        <v>Clark, Daniel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8" t="s">
        <v>16</v>
      </c>
      <c r="Z31" s="239"/>
      <c r="AA31" s="240"/>
      <c r="AB31" s="238" t="s">
        <v>3</v>
      </c>
      <c r="AC31" s="239"/>
      <c r="AD31" s="240"/>
    </row>
    <row r="32" spans="2:30" ht="15.75">
      <c r="B32" s="128" t="str">
        <f>$B$4</f>
        <v>Sanden, Simon</v>
      </c>
      <c r="C32" s="102"/>
      <c r="D32" s="102"/>
      <c r="E32" s="102"/>
      <c r="F32" s="102"/>
      <c r="G32" s="129" t="str">
        <f>$G$4</f>
        <v>TSV Erlenbach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$B$5</f>
        <v>Clark, Daniel</v>
      </c>
      <c r="C33" s="58"/>
      <c r="D33" s="58"/>
      <c r="E33" s="58"/>
      <c r="F33" s="58"/>
      <c r="G33" s="155" t="str">
        <f>$G$5</f>
        <v>TSB Horkheim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3</v>
      </c>
      <c r="Q33" s="157" t="s">
        <v>4</v>
      </c>
      <c r="R33" s="156">
        <f>$AB$5</f>
        <v>1</v>
      </c>
      <c r="S33" s="165"/>
      <c r="T33" s="162">
        <f>$AC$5</f>
        <v>9</v>
      </c>
      <c r="U33" s="159"/>
      <c r="V33" s="157" t="s">
        <v>4</v>
      </c>
      <c r="W33" s="158">
        <f>$AE$5</f>
        <v>4</v>
      </c>
      <c r="X33" s="163"/>
      <c r="Y33" s="58"/>
      <c r="Z33" s="160">
        <f t="shared" si="2"/>
        <v>5</v>
      </c>
      <c r="AA33" s="161"/>
      <c r="AB33" s="45"/>
      <c r="AC33" s="153">
        <v>2</v>
      </c>
      <c r="AD33" s="46"/>
    </row>
    <row r="34" spans="2:30" ht="15.75">
      <c r="B34" s="128" t="str">
        <f>$B$8</f>
        <v>Kunz, Hannes</v>
      </c>
      <c r="C34" s="102"/>
      <c r="D34" s="102"/>
      <c r="E34" s="82"/>
      <c r="F34" s="102"/>
      <c r="G34" s="129" t="str">
        <f>$G$8</f>
        <v>SC Amorbach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2</v>
      </c>
      <c r="Q34" s="133" t="s">
        <v>4</v>
      </c>
      <c r="R34" s="132">
        <f>$AB$8</f>
        <v>2</v>
      </c>
      <c r="S34" s="134"/>
      <c r="T34" s="135">
        <f>$AC$8</f>
        <v>7</v>
      </c>
      <c r="U34" s="136"/>
      <c r="V34" s="133" t="s">
        <v>4</v>
      </c>
      <c r="W34" s="137">
        <f>$AE$8</f>
        <v>7</v>
      </c>
      <c r="X34" s="138"/>
      <c r="Y34" s="102"/>
      <c r="Z34" s="130">
        <f t="shared" si="2"/>
        <v>0</v>
      </c>
      <c r="AA34" s="131"/>
      <c r="AB34" s="45"/>
      <c r="AC34" s="153">
        <v>3</v>
      </c>
      <c r="AD34" s="46"/>
    </row>
    <row r="35" spans="2:30" ht="15.75">
      <c r="B35" s="128" t="str">
        <f>$B$7</f>
        <v>Walter, Christian</v>
      </c>
      <c r="C35" s="102"/>
      <c r="D35" s="102"/>
      <c r="E35" s="102"/>
      <c r="F35" s="102"/>
      <c r="G35" s="129" t="str">
        <f>$G$7</f>
        <v>Friedrichshaller SV</v>
      </c>
      <c r="H35" s="102"/>
      <c r="I35" s="102"/>
      <c r="J35" s="102"/>
      <c r="K35" s="102"/>
      <c r="L35" s="102"/>
      <c r="M35" s="102"/>
      <c r="N35" s="102"/>
      <c r="O35" s="80"/>
      <c r="P35" s="132">
        <f>$Z$7</f>
        <v>1</v>
      </c>
      <c r="Q35" s="133" t="s">
        <v>4</v>
      </c>
      <c r="R35" s="132">
        <f>$AB$7</f>
        <v>3</v>
      </c>
      <c r="S35" s="134"/>
      <c r="T35" s="135">
        <f>$AC$7</f>
        <v>4</v>
      </c>
      <c r="U35" s="136"/>
      <c r="V35" s="133" t="s">
        <v>4</v>
      </c>
      <c r="W35" s="137">
        <f>$AE$7</f>
        <v>9</v>
      </c>
      <c r="X35" s="138"/>
      <c r="Y35" s="102"/>
      <c r="Z35" s="130">
        <f t="shared" si="2"/>
        <v>-5</v>
      </c>
      <c r="AA35" s="131"/>
      <c r="AB35" s="45"/>
      <c r="AC35" s="153">
        <v>4</v>
      </c>
      <c r="AD35" s="46"/>
    </row>
    <row r="36" spans="2:30" ht="15.75">
      <c r="B36" s="128">
        <f>$B$6</f>
        <v>0</v>
      </c>
      <c r="C36" s="102"/>
      <c r="D36" s="102"/>
      <c r="E36" s="102"/>
      <c r="F36" s="102"/>
      <c r="G36" s="129">
        <f>$G$6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0</v>
      </c>
      <c r="Q36" s="133" t="s">
        <v>4</v>
      </c>
      <c r="R36" s="132">
        <f>$AB$6</f>
        <v>0</v>
      </c>
      <c r="S36" s="134"/>
      <c r="T36" s="135">
        <f>$AC$6</f>
        <v>0</v>
      </c>
      <c r="U36" s="136"/>
      <c r="V36" s="133" t="s">
        <v>4</v>
      </c>
      <c r="W36" s="137">
        <f>$AE$6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$B$9</f>
        <v>Zinz, Thomas</v>
      </c>
      <c r="C37" s="67"/>
      <c r="D37" s="67"/>
      <c r="E37" s="67"/>
      <c r="F37" s="67"/>
      <c r="G37" s="125" t="str">
        <f>$G$9</f>
        <v>VfL Brackenheim</v>
      </c>
      <c r="H37" s="67"/>
      <c r="I37" s="67"/>
      <c r="J37" s="67"/>
      <c r="K37" s="67"/>
      <c r="L37" s="67"/>
      <c r="M37" s="67"/>
      <c r="N37" s="67"/>
      <c r="O37" s="65"/>
      <c r="P37" s="139">
        <f>$Z$9</f>
        <v>0</v>
      </c>
      <c r="Q37" s="140" t="s">
        <v>4</v>
      </c>
      <c r="R37" s="139">
        <f>$AB$9</f>
        <v>4</v>
      </c>
      <c r="S37" s="141"/>
      <c r="T37" s="142">
        <f>$AC$9</f>
        <v>0</v>
      </c>
      <c r="U37" s="143"/>
      <c r="V37" s="140" t="s">
        <v>4</v>
      </c>
      <c r="W37" s="144">
        <f>$AE$9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32</v>
      </c>
      <c r="U38" s="148"/>
      <c r="V38" s="140" t="s">
        <v>4</v>
      </c>
      <c r="W38" s="148">
        <f>SUM(W32:W37)</f>
        <v>32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22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37</v>
      </c>
      <c r="C4" s="4"/>
      <c r="D4" s="4"/>
      <c r="E4" s="171"/>
      <c r="F4" s="41"/>
      <c r="G4" s="211" t="s">
        <v>38</v>
      </c>
      <c r="H4" s="214"/>
      <c r="I4" s="215"/>
      <c r="J4" s="216"/>
      <c r="K4" s="6">
        <f>+H25</f>
        <v>1</v>
      </c>
      <c r="L4" s="3" t="s">
        <v>4</v>
      </c>
      <c r="M4" s="9">
        <f>+J25</f>
        <v>3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1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3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10</v>
      </c>
      <c r="AD4" s="3" t="s">
        <v>4</v>
      </c>
      <c r="AE4" s="10">
        <f>SUM(J4,M4,P4,S4,V4,Y4)</f>
        <v>4</v>
      </c>
      <c r="AF4" s="241"/>
      <c r="AG4" s="242"/>
      <c r="AH4" s="243"/>
    </row>
    <row r="5" spans="1:34" ht="15.75">
      <c r="A5" s="174">
        <v>2</v>
      </c>
      <c r="B5" s="208" t="s">
        <v>74</v>
      </c>
      <c r="C5" s="4"/>
      <c r="D5" s="4"/>
      <c r="E5" s="81"/>
      <c r="F5" s="41"/>
      <c r="G5" s="211" t="s">
        <v>32</v>
      </c>
      <c r="H5" s="42">
        <f>+M4</f>
        <v>3</v>
      </c>
      <c r="I5" s="3" t="s">
        <v>4</v>
      </c>
      <c r="J5" s="43">
        <f>+K4</f>
        <v>1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4</v>
      </c>
      <c r="AA5" s="3" t="s">
        <v>4</v>
      </c>
      <c r="AB5" s="9">
        <f t="shared" si="1"/>
        <v>0</v>
      </c>
      <c r="AC5" s="10">
        <f>SUM(H14,J25,AF18,H20,AF14)</f>
        <v>12</v>
      </c>
      <c r="AD5" s="3" t="s">
        <v>4</v>
      </c>
      <c r="AE5" s="10">
        <f>SUM(J14,H25,AH18,J20,AH14)</f>
        <v>1</v>
      </c>
      <c r="AF5" s="241"/>
      <c r="AG5" s="242"/>
      <c r="AH5" s="243"/>
    </row>
    <row r="6" spans="1:34" ht="15.75">
      <c r="A6" s="174">
        <v>3</v>
      </c>
      <c r="B6" s="208" t="s">
        <v>75</v>
      </c>
      <c r="C6" s="4"/>
      <c r="D6" s="4"/>
      <c r="E6" s="81"/>
      <c r="F6" s="41"/>
      <c r="G6" s="211" t="s">
        <v>34</v>
      </c>
      <c r="H6" s="42">
        <f>+P4</f>
        <v>0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0</v>
      </c>
      <c r="R6" s="3" t="s">
        <v>4</v>
      </c>
      <c r="S6" s="10">
        <f>+J15</f>
        <v>3</v>
      </c>
      <c r="T6" s="6">
        <f>+H24</f>
        <v>0</v>
      </c>
      <c r="U6" s="3" t="s">
        <v>4</v>
      </c>
      <c r="V6" s="9">
        <f>+J24</f>
        <v>3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4</v>
      </c>
      <c r="AC6" s="10">
        <f>SUM(H15,H24,AH19,J20,AF13)</f>
        <v>0</v>
      </c>
      <c r="AD6" s="3" t="s">
        <v>4</v>
      </c>
      <c r="AE6" s="10">
        <f>SUM(J15,J24,AF19,H20,AH13)</f>
        <v>12</v>
      </c>
      <c r="AF6" s="241"/>
      <c r="AG6" s="242"/>
      <c r="AH6" s="243"/>
    </row>
    <row r="7" spans="1:34" ht="15.75">
      <c r="A7" s="174">
        <v>4</v>
      </c>
      <c r="B7" s="208" t="s">
        <v>76</v>
      </c>
      <c r="C7" s="4"/>
      <c r="D7" s="4"/>
      <c r="E7" s="81"/>
      <c r="F7" s="41"/>
      <c r="G7" s="211" t="s">
        <v>77</v>
      </c>
      <c r="H7" s="42">
        <f>+S4</f>
        <v>1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2</v>
      </c>
      <c r="AA7" s="3" t="s">
        <v>4</v>
      </c>
      <c r="AB7" s="9">
        <f t="shared" si="1"/>
        <v>2</v>
      </c>
      <c r="AC7" s="10">
        <f>SUM(J15,H23,AF20,J19,AH14)</f>
        <v>7</v>
      </c>
      <c r="AD7" s="3" t="s">
        <v>4</v>
      </c>
      <c r="AE7" s="10">
        <f>SUM(H15,J23,AH20,H19,AF14)</f>
        <v>6</v>
      </c>
      <c r="AF7" s="241"/>
      <c r="AG7" s="242"/>
      <c r="AH7" s="243"/>
    </row>
    <row r="8" spans="1:34" ht="15.75">
      <c r="A8" s="175">
        <v>5</v>
      </c>
      <c r="B8" s="209" t="s">
        <v>78</v>
      </c>
      <c r="C8" s="1"/>
      <c r="D8" s="25"/>
      <c r="E8" s="81"/>
      <c r="F8" s="151"/>
      <c r="G8" s="212" t="s">
        <v>40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3</v>
      </c>
      <c r="O8" s="3" t="s">
        <v>4</v>
      </c>
      <c r="P8" s="2">
        <f>+T6</f>
        <v>0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3</v>
      </c>
      <c r="AD8" s="3" t="s">
        <v>4</v>
      </c>
      <c r="AE8" s="9">
        <f>SUM(H14,H24,AF20,J18,AF15)</f>
        <v>9</v>
      </c>
      <c r="AF8" s="241"/>
      <c r="AG8" s="242"/>
      <c r="AH8" s="243"/>
    </row>
    <row r="9" spans="1:34" ht="15.75" customHeight="1" thickBot="1">
      <c r="A9" s="176">
        <v>6</v>
      </c>
      <c r="B9" s="210"/>
      <c r="C9" s="11"/>
      <c r="D9" s="11"/>
      <c r="E9" s="172"/>
      <c r="F9" s="12"/>
      <c r="G9" s="213"/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4"/>
      <c r="AG9" s="245"/>
      <c r="AH9" s="246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32</v>
      </c>
      <c r="AD10" s="170"/>
      <c r="AE10" s="170">
        <f>SUM(AE4:AE9)</f>
        <v>32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Ott, Janek</v>
      </c>
      <c r="F13" s="49" t="s">
        <v>6</v>
      </c>
      <c r="G13" s="50">
        <f>+B9</f>
        <v>0</v>
      </c>
      <c r="H13" s="227"/>
      <c r="I13" s="51" t="s">
        <v>4</v>
      </c>
      <c r="J13" s="229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Roder, Mathias</v>
      </c>
      <c r="Q13" s="52"/>
      <c r="R13" s="53"/>
      <c r="S13" s="53"/>
      <c r="T13" s="53"/>
      <c r="U13" s="53"/>
      <c r="V13" s="53"/>
      <c r="W13" s="54" t="s">
        <v>6</v>
      </c>
      <c r="X13" s="71">
        <f>+B9</f>
        <v>0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Lenzner, Sven</v>
      </c>
      <c r="F14" s="56" t="s">
        <v>6</v>
      </c>
      <c r="G14" s="43" t="str">
        <f>+B8</f>
        <v>Epple, Hannes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Lenzner, Sven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Herold, Alexander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Roder, Mathias</v>
      </c>
      <c r="F15" s="62" t="s">
        <v>6</v>
      </c>
      <c r="G15" s="63" t="str">
        <f>+B7</f>
        <v>Herold, Alexander</v>
      </c>
      <c r="H15" s="228">
        <v>0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Ott, Janek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Epple, Hannes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Epple, Hannes</v>
      </c>
      <c r="F18" s="54" t="s">
        <v>6</v>
      </c>
      <c r="G18" s="48">
        <f>+B9</f>
        <v>0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Lenzner, Sven</v>
      </c>
      <c r="Q18" s="22"/>
      <c r="R18" s="114"/>
      <c r="S18" s="114"/>
      <c r="T18" s="114"/>
      <c r="U18" s="114"/>
      <c r="V18" s="114"/>
      <c r="W18" s="115" t="s">
        <v>6</v>
      </c>
      <c r="X18" s="25">
        <f>+B9</f>
        <v>0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Ott, Janek</v>
      </c>
      <c r="F19" s="57" t="s">
        <v>6</v>
      </c>
      <c r="G19" s="42" t="str">
        <f>+B7</f>
        <v>Herold, Alexander</v>
      </c>
      <c r="H19" s="231">
        <v>3</v>
      </c>
      <c r="I19" s="60" t="s">
        <v>4</v>
      </c>
      <c r="J19" s="229">
        <v>1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Ott, Janek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Roder, Mathias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Lenzner, Sven</v>
      </c>
      <c r="F20" s="66" t="s">
        <v>6</v>
      </c>
      <c r="G20" s="61" t="str">
        <f>+B6</f>
        <v>Roder, Mathias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Herold, Alexander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Epple, Hannes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Herold, Alexander</v>
      </c>
      <c r="F23" s="49" t="s">
        <v>6</v>
      </c>
      <c r="G23" s="50">
        <f>+B9</f>
        <v>0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Roder, Mathias</v>
      </c>
      <c r="F24" s="56" t="s">
        <v>6</v>
      </c>
      <c r="G24" s="43" t="str">
        <f>+B8</f>
        <v>Epple, Hannes</v>
      </c>
      <c r="H24" s="227">
        <v>0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Ott, Janek</v>
      </c>
      <c r="F25" s="95" t="s">
        <v>6</v>
      </c>
      <c r="G25" s="93" t="str">
        <f>+B5</f>
        <v>Lenzner, Sven</v>
      </c>
      <c r="H25" s="234">
        <v>1</v>
      </c>
      <c r="I25" s="79" t="s">
        <v>4</v>
      </c>
      <c r="J25" s="236">
        <v>3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8" t="s">
        <v>16</v>
      </c>
      <c r="Z31" s="239"/>
      <c r="AA31" s="240"/>
      <c r="AB31" s="238" t="s">
        <v>3</v>
      </c>
      <c r="AC31" s="239"/>
      <c r="AD31" s="240"/>
    </row>
    <row r="32" spans="2:30" ht="15.75">
      <c r="B32" s="128" t="str">
        <f>$B$5</f>
        <v>Lenzner, Sven</v>
      </c>
      <c r="C32" s="102"/>
      <c r="D32" s="102"/>
      <c r="E32" s="102"/>
      <c r="F32" s="102"/>
      <c r="G32" s="129" t="str">
        <f>$G$5</f>
        <v>TGV E. Beilstein</v>
      </c>
      <c r="H32" s="102"/>
      <c r="I32" s="102"/>
      <c r="J32" s="102"/>
      <c r="K32" s="102"/>
      <c r="L32" s="102"/>
      <c r="M32" s="102"/>
      <c r="N32" s="102"/>
      <c r="O32" s="80"/>
      <c r="P32" s="132">
        <f>$Z$5</f>
        <v>4</v>
      </c>
      <c r="Q32" s="133" t="s">
        <v>4</v>
      </c>
      <c r="R32" s="132">
        <f>$AB$5</f>
        <v>0</v>
      </c>
      <c r="S32" s="134"/>
      <c r="T32" s="135">
        <f>$AC$5</f>
        <v>12</v>
      </c>
      <c r="U32" s="136"/>
      <c r="V32" s="133" t="s">
        <v>4</v>
      </c>
      <c r="W32" s="137">
        <f>$AE$5</f>
        <v>1</v>
      </c>
      <c r="X32" s="138"/>
      <c r="Y32" s="102"/>
      <c r="Z32" s="130">
        <f aca="true" t="shared" si="2" ref="Z32:Z37">SUM(T32-W32)</f>
        <v>11</v>
      </c>
      <c r="AA32" s="131"/>
      <c r="AB32" s="45"/>
      <c r="AC32" s="153">
        <v>1</v>
      </c>
      <c r="AD32" s="46"/>
    </row>
    <row r="33" spans="2:30" ht="15.75">
      <c r="B33" s="154" t="str">
        <f>$B$4</f>
        <v>Ott, Janek</v>
      </c>
      <c r="C33" s="58"/>
      <c r="D33" s="58"/>
      <c r="E33" s="58"/>
      <c r="F33" s="58"/>
      <c r="G33" s="155" t="str">
        <f>$G$4</f>
        <v>VfL Brackenheim</v>
      </c>
      <c r="H33" s="58"/>
      <c r="I33" s="58"/>
      <c r="J33" s="58"/>
      <c r="K33" s="58"/>
      <c r="L33" s="58"/>
      <c r="M33" s="58"/>
      <c r="N33" s="58"/>
      <c r="O33" s="164"/>
      <c r="P33" s="156">
        <f>$Z$4</f>
        <v>3</v>
      </c>
      <c r="Q33" s="157" t="s">
        <v>4</v>
      </c>
      <c r="R33" s="156">
        <f>$AB$4</f>
        <v>1</v>
      </c>
      <c r="S33" s="165"/>
      <c r="T33" s="162">
        <f>$AC$4</f>
        <v>10</v>
      </c>
      <c r="U33" s="159"/>
      <c r="V33" s="157" t="s">
        <v>4</v>
      </c>
      <c r="W33" s="158">
        <f>$AE$4</f>
        <v>4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$B$7</f>
        <v>Herold, Alexander</v>
      </c>
      <c r="C34" s="102"/>
      <c r="D34" s="102"/>
      <c r="E34" s="102"/>
      <c r="F34" s="102"/>
      <c r="G34" s="129" t="str">
        <f>$G$7</f>
        <v>TTC Gochsen</v>
      </c>
      <c r="H34" s="102"/>
      <c r="I34" s="102"/>
      <c r="J34" s="102"/>
      <c r="K34" s="102"/>
      <c r="L34" s="102"/>
      <c r="M34" s="102"/>
      <c r="N34" s="102"/>
      <c r="O34" s="80"/>
      <c r="P34" s="132">
        <f>$Z$7</f>
        <v>2</v>
      </c>
      <c r="Q34" s="133" t="s">
        <v>4</v>
      </c>
      <c r="R34" s="132">
        <f>$AB$7</f>
        <v>2</v>
      </c>
      <c r="S34" s="134"/>
      <c r="T34" s="135">
        <f>$AC$7</f>
        <v>7</v>
      </c>
      <c r="U34" s="136"/>
      <c r="V34" s="133" t="s">
        <v>4</v>
      </c>
      <c r="W34" s="137">
        <f>$AE$7</f>
        <v>6</v>
      </c>
      <c r="X34" s="138"/>
      <c r="Y34" s="102"/>
      <c r="Z34" s="130">
        <f t="shared" si="2"/>
        <v>1</v>
      </c>
      <c r="AA34" s="131"/>
      <c r="AB34" s="45"/>
      <c r="AC34" s="153">
        <v>3</v>
      </c>
      <c r="AD34" s="46"/>
    </row>
    <row r="35" spans="2:30" ht="15.75">
      <c r="B35" s="128" t="str">
        <f>$B$8</f>
        <v>Epple, Hannes</v>
      </c>
      <c r="C35" s="102"/>
      <c r="D35" s="102"/>
      <c r="E35" s="82"/>
      <c r="F35" s="102"/>
      <c r="G35" s="129" t="str">
        <f>$G$8</f>
        <v>TSB Horkheim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1</v>
      </c>
      <c r="Q35" s="133" t="s">
        <v>4</v>
      </c>
      <c r="R35" s="132">
        <f>$AB$8</f>
        <v>3</v>
      </c>
      <c r="S35" s="134"/>
      <c r="T35" s="135">
        <f>$AC$8</f>
        <v>3</v>
      </c>
      <c r="U35" s="136"/>
      <c r="V35" s="133" t="s">
        <v>4</v>
      </c>
      <c r="W35" s="137">
        <f>$AE$8</f>
        <v>9</v>
      </c>
      <c r="X35" s="138"/>
      <c r="Y35" s="102"/>
      <c r="Z35" s="130">
        <f t="shared" si="2"/>
        <v>-6</v>
      </c>
      <c r="AA35" s="131"/>
      <c r="AB35" s="45"/>
      <c r="AC35" s="153">
        <v>4</v>
      </c>
      <c r="AD35" s="46"/>
    </row>
    <row r="36" spans="2:30" ht="15.75">
      <c r="B36" s="128">
        <f>$B$9</f>
        <v>0</v>
      </c>
      <c r="C36" s="102"/>
      <c r="D36" s="102"/>
      <c r="E36" s="102"/>
      <c r="F36" s="102"/>
      <c r="G36" s="129">
        <f>$G$9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0</v>
      </c>
      <c r="Q36" s="133" t="s">
        <v>4</v>
      </c>
      <c r="R36" s="132">
        <f>$AB$9</f>
        <v>0</v>
      </c>
      <c r="S36" s="134"/>
      <c r="T36" s="135">
        <f>$AC$9</f>
        <v>0</v>
      </c>
      <c r="U36" s="136"/>
      <c r="V36" s="133" t="s">
        <v>4</v>
      </c>
      <c r="W36" s="137">
        <f>$AE$9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$B$6</f>
        <v>Roder, Mathias</v>
      </c>
      <c r="C37" s="67"/>
      <c r="D37" s="67"/>
      <c r="E37" s="67"/>
      <c r="F37" s="67"/>
      <c r="G37" s="125" t="str">
        <f>$G$6</f>
        <v>TSV Erlenbach</v>
      </c>
      <c r="H37" s="67"/>
      <c r="I37" s="67"/>
      <c r="J37" s="67"/>
      <c r="K37" s="67"/>
      <c r="L37" s="67"/>
      <c r="M37" s="67"/>
      <c r="N37" s="67"/>
      <c r="O37" s="65"/>
      <c r="P37" s="139">
        <f>$Z$6</f>
        <v>0</v>
      </c>
      <c r="Q37" s="140" t="s">
        <v>4</v>
      </c>
      <c r="R37" s="139">
        <f>$AB$6</f>
        <v>4</v>
      </c>
      <c r="S37" s="141"/>
      <c r="T37" s="142">
        <f>$AC$6</f>
        <v>0</v>
      </c>
      <c r="U37" s="143"/>
      <c r="V37" s="140" t="s">
        <v>4</v>
      </c>
      <c r="W37" s="144">
        <f>$AE$6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32</v>
      </c>
      <c r="U38" s="148"/>
      <c r="V38" s="140" t="s">
        <v>4</v>
      </c>
      <c r="W38" s="148">
        <f>SUM(W32:W37)</f>
        <v>32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23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39</v>
      </c>
      <c r="C4" s="4"/>
      <c r="D4" s="4"/>
      <c r="E4" s="171"/>
      <c r="F4" s="41"/>
      <c r="G4" s="211" t="s">
        <v>40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1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1</v>
      </c>
      <c r="Z4" s="8">
        <f aca="true" t="shared" si="0" ref="Z4:Z9">IF(H4&gt;2,1)+IF(K4&gt;2,1)+IF(N4&gt;2,1)+IF(Q4&gt;2,1)+IF(T4&gt;2,1)+IF(W4&gt;2,1)</f>
        <v>5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15</v>
      </c>
      <c r="AD4" s="3" t="s">
        <v>4</v>
      </c>
      <c r="AE4" s="10">
        <f>SUM(J4,M4,P4,S4,V4,Y4)</f>
        <v>2</v>
      </c>
      <c r="AF4" s="241"/>
      <c r="AG4" s="242"/>
      <c r="AH4" s="243"/>
    </row>
    <row r="5" spans="1:34" ht="15.75">
      <c r="A5" s="174">
        <v>2</v>
      </c>
      <c r="B5" s="208" t="s">
        <v>79</v>
      </c>
      <c r="C5" s="4"/>
      <c r="D5" s="4"/>
      <c r="E5" s="81"/>
      <c r="F5" s="41"/>
      <c r="G5" s="211" t="s">
        <v>34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1</v>
      </c>
      <c r="T5" s="6">
        <f>+H14</f>
        <v>3</v>
      </c>
      <c r="U5" s="3" t="s">
        <v>4</v>
      </c>
      <c r="V5" s="10">
        <f>+J14</f>
        <v>0</v>
      </c>
      <c r="W5" s="6">
        <f>+AF18</f>
        <v>1</v>
      </c>
      <c r="X5" s="3" t="s">
        <v>4</v>
      </c>
      <c r="Y5" s="10">
        <f>+AH18</f>
        <v>3</v>
      </c>
      <c r="Z5" s="8">
        <f t="shared" si="0"/>
        <v>3</v>
      </c>
      <c r="AA5" s="3" t="s">
        <v>4</v>
      </c>
      <c r="AB5" s="9">
        <f t="shared" si="1"/>
        <v>2</v>
      </c>
      <c r="AC5" s="10">
        <f>SUM(H14,J25,AF18,H20,AF14)</f>
        <v>10</v>
      </c>
      <c r="AD5" s="3" t="s">
        <v>4</v>
      </c>
      <c r="AE5" s="10">
        <f>SUM(J14,H25,AH18,J20,AH14)</f>
        <v>7</v>
      </c>
      <c r="AF5" s="241"/>
      <c r="AG5" s="242"/>
      <c r="AH5" s="243"/>
    </row>
    <row r="6" spans="1:34" ht="15.75">
      <c r="A6" s="174">
        <v>3</v>
      </c>
      <c r="B6" s="208" t="s">
        <v>80</v>
      </c>
      <c r="C6" s="4"/>
      <c r="D6" s="4"/>
      <c r="E6" s="81"/>
      <c r="F6" s="41"/>
      <c r="G6" s="211" t="s">
        <v>81</v>
      </c>
      <c r="H6" s="42">
        <f>+P4</f>
        <v>1</v>
      </c>
      <c r="I6" s="3" t="s">
        <v>4</v>
      </c>
      <c r="J6" s="43">
        <f>+N4</f>
        <v>3</v>
      </c>
      <c r="K6" s="42">
        <f>+P5</f>
        <v>0</v>
      </c>
      <c r="L6" s="4" t="s">
        <v>4</v>
      </c>
      <c r="M6" s="43">
        <f>+N5</f>
        <v>3</v>
      </c>
      <c r="N6" s="217"/>
      <c r="O6" s="215"/>
      <c r="P6" s="220"/>
      <c r="Q6" s="6">
        <f>+H15</f>
        <v>1</v>
      </c>
      <c r="R6" s="3" t="s">
        <v>4</v>
      </c>
      <c r="S6" s="10">
        <f>+J15</f>
        <v>3</v>
      </c>
      <c r="T6" s="6">
        <f>+H24</f>
        <v>3</v>
      </c>
      <c r="U6" s="3" t="s">
        <v>4</v>
      </c>
      <c r="V6" s="9">
        <f>+J24</f>
        <v>2</v>
      </c>
      <c r="W6" s="6">
        <f>+AF13</f>
        <v>0</v>
      </c>
      <c r="X6" s="3" t="s">
        <v>4</v>
      </c>
      <c r="Y6" s="10">
        <f>+AH13</f>
        <v>3</v>
      </c>
      <c r="Z6" s="8">
        <f t="shared" si="0"/>
        <v>1</v>
      </c>
      <c r="AA6" s="3" t="s">
        <v>4</v>
      </c>
      <c r="AB6" s="9">
        <f t="shared" si="1"/>
        <v>4</v>
      </c>
      <c r="AC6" s="10">
        <f>SUM(H15,H24,AH19,J20,AF13)</f>
        <v>5</v>
      </c>
      <c r="AD6" s="3" t="s">
        <v>4</v>
      </c>
      <c r="AE6" s="10">
        <f>SUM(J15,J24,AF19,H20,AH13)</f>
        <v>14</v>
      </c>
      <c r="AF6" s="241"/>
      <c r="AG6" s="242"/>
      <c r="AH6" s="243"/>
    </row>
    <row r="7" spans="1:34" ht="15.75">
      <c r="A7" s="174">
        <v>4</v>
      </c>
      <c r="B7" s="208" t="s">
        <v>82</v>
      </c>
      <c r="C7" s="4"/>
      <c r="D7" s="4"/>
      <c r="E7" s="81"/>
      <c r="F7" s="41"/>
      <c r="G7" s="211" t="s">
        <v>55</v>
      </c>
      <c r="H7" s="42">
        <f>+S4</f>
        <v>0</v>
      </c>
      <c r="I7" s="3" t="s">
        <v>4</v>
      </c>
      <c r="J7" s="43">
        <f>+Q4</f>
        <v>3</v>
      </c>
      <c r="K7" s="42">
        <f>+S5</f>
        <v>1</v>
      </c>
      <c r="L7" s="4" t="s">
        <v>4</v>
      </c>
      <c r="M7" s="43">
        <f>+Q5</f>
        <v>3</v>
      </c>
      <c r="N7" s="42">
        <f>+S6</f>
        <v>3</v>
      </c>
      <c r="O7" s="3" t="s">
        <v>4</v>
      </c>
      <c r="P7" s="9">
        <f>+Q6</f>
        <v>1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1</v>
      </c>
      <c r="W7" s="6">
        <f>+H23</f>
        <v>1</v>
      </c>
      <c r="X7" s="3" t="s">
        <v>4</v>
      </c>
      <c r="Y7" s="10">
        <f>+J23</f>
        <v>3</v>
      </c>
      <c r="Z7" s="8">
        <f t="shared" si="0"/>
        <v>2</v>
      </c>
      <c r="AA7" s="3" t="s">
        <v>4</v>
      </c>
      <c r="AB7" s="9">
        <f t="shared" si="1"/>
        <v>3</v>
      </c>
      <c r="AC7" s="10">
        <f>SUM(J15,H23,AF20,J19,AH14)</f>
        <v>8</v>
      </c>
      <c r="AD7" s="3" t="s">
        <v>4</v>
      </c>
      <c r="AE7" s="10">
        <f>SUM(H15,J23,AH20,H19,AF14)</f>
        <v>11</v>
      </c>
      <c r="AF7" s="241"/>
      <c r="AG7" s="242"/>
      <c r="AH7" s="243"/>
    </row>
    <row r="8" spans="1:34" ht="15.75">
      <c r="A8" s="175">
        <v>5</v>
      </c>
      <c r="B8" s="209" t="s">
        <v>83</v>
      </c>
      <c r="C8" s="1"/>
      <c r="D8" s="25"/>
      <c r="E8" s="81"/>
      <c r="F8" s="151"/>
      <c r="G8" s="212" t="s">
        <v>84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2</v>
      </c>
      <c r="O8" s="3" t="s">
        <v>4</v>
      </c>
      <c r="P8" s="2">
        <f>+T6</f>
        <v>3</v>
      </c>
      <c r="Q8" s="1">
        <f>+V7</f>
        <v>1</v>
      </c>
      <c r="R8" s="5" t="s">
        <v>4</v>
      </c>
      <c r="S8" s="1">
        <f>+T7</f>
        <v>3</v>
      </c>
      <c r="T8" s="222"/>
      <c r="U8" s="223"/>
      <c r="V8" s="223"/>
      <c r="W8" s="6">
        <f>+H18</f>
        <v>2</v>
      </c>
      <c r="X8" s="3" t="s">
        <v>4</v>
      </c>
      <c r="Y8" s="7">
        <f>+J18</f>
        <v>3</v>
      </c>
      <c r="Z8" s="8">
        <f t="shared" si="0"/>
        <v>0</v>
      </c>
      <c r="AA8" s="3" t="s">
        <v>4</v>
      </c>
      <c r="AB8" s="9">
        <f t="shared" si="1"/>
        <v>5</v>
      </c>
      <c r="AC8" s="10">
        <f>SUM(J14,J24,AH20,H18,AH15)</f>
        <v>5</v>
      </c>
      <c r="AD8" s="3" t="s">
        <v>4</v>
      </c>
      <c r="AE8" s="9">
        <f>SUM(H14,H24,AF20,J18,AF15)</f>
        <v>15</v>
      </c>
      <c r="AF8" s="241"/>
      <c r="AG8" s="242"/>
      <c r="AH8" s="243"/>
    </row>
    <row r="9" spans="1:34" ht="15.75" customHeight="1" thickBot="1">
      <c r="A9" s="176">
        <v>6</v>
      </c>
      <c r="B9" s="210" t="s">
        <v>85</v>
      </c>
      <c r="C9" s="11"/>
      <c r="D9" s="11"/>
      <c r="E9" s="172"/>
      <c r="F9" s="12"/>
      <c r="G9" s="213" t="s">
        <v>53</v>
      </c>
      <c r="H9" s="13">
        <f>+Y4</f>
        <v>1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1</v>
      </c>
      <c r="N9" s="13">
        <f>+Y6</f>
        <v>3</v>
      </c>
      <c r="O9" s="14" t="s">
        <v>4</v>
      </c>
      <c r="P9" s="16">
        <f>+W6</f>
        <v>0</v>
      </c>
      <c r="Q9" s="17">
        <f>+Y7</f>
        <v>3</v>
      </c>
      <c r="R9" s="14" t="s">
        <v>4</v>
      </c>
      <c r="S9" s="18">
        <f>+W7</f>
        <v>1</v>
      </c>
      <c r="T9" s="17">
        <f>+Y8</f>
        <v>3</v>
      </c>
      <c r="U9" s="14" t="s">
        <v>4</v>
      </c>
      <c r="V9" s="16">
        <f>+W8</f>
        <v>2</v>
      </c>
      <c r="W9" s="224"/>
      <c r="X9" s="225"/>
      <c r="Y9" s="226"/>
      <c r="Z9" s="19">
        <f t="shared" si="0"/>
        <v>4</v>
      </c>
      <c r="AA9" s="14" t="s">
        <v>4</v>
      </c>
      <c r="AB9" s="16">
        <f t="shared" si="1"/>
        <v>1</v>
      </c>
      <c r="AC9" s="18">
        <f>SUM(J13,J23,AH18,J18,AH13)</f>
        <v>13</v>
      </c>
      <c r="AD9" s="14" t="s">
        <v>4</v>
      </c>
      <c r="AE9" s="18">
        <f>SUM(H13,H23,AF18,H18,AF13)</f>
        <v>7</v>
      </c>
      <c r="AF9" s="244"/>
      <c r="AG9" s="245"/>
      <c r="AH9" s="246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56</v>
      </c>
      <c r="AD10" s="170"/>
      <c r="AE10" s="170">
        <f>SUM(AE4:AE9)</f>
        <v>56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Fantaguzzi, Gianni</v>
      </c>
      <c r="F13" s="49" t="s">
        <v>6</v>
      </c>
      <c r="G13" s="50" t="str">
        <f>+B9</f>
        <v>Gökyildiz, Ferhat</v>
      </c>
      <c r="H13" s="227">
        <v>3</v>
      </c>
      <c r="I13" s="51" t="s">
        <v>4</v>
      </c>
      <c r="J13" s="229">
        <v>1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Pereira, Andre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Gökyildiz, Ferhat</v>
      </c>
      <c r="Y13" s="52"/>
      <c r="Z13" s="72"/>
      <c r="AA13" s="48"/>
      <c r="AB13" s="48"/>
      <c r="AC13" s="48"/>
      <c r="AD13" s="48"/>
      <c r="AE13" s="48"/>
      <c r="AF13" s="231">
        <v>0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Farrenkopf, Marcel</v>
      </c>
      <c r="F14" s="56" t="s">
        <v>6</v>
      </c>
      <c r="G14" s="43" t="str">
        <f>+B8</f>
        <v>Cam, Lihn Manh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Farrenkopf, Marcel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Siekiera, Michael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1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Pereira, Andre</v>
      </c>
      <c r="F15" s="62" t="s">
        <v>6</v>
      </c>
      <c r="G15" s="63" t="str">
        <f>+B7</f>
        <v>Siekiera, Michael</v>
      </c>
      <c r="H15" s="228">
        <v>1</v>
      </c>
      <c r="I15" s="64" t="s">
        <v>4</v>
      </c>
      <c r="J15" s="230">
        <v>3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Fantaguzzi, Gianni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Cam, Lihn Manh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Cam, Lihn Manh</v>
      </c>
      <c r="F18" s="54" t="s">
        <v>6</v>
      </c>
      <c r="G18" s="48" t="str">
        <f>+B9</f>
        <v>Gökyildiz, Ferhat</v>
      </c>
      <c r="H18" s="231">
        <v>2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Farrenkopf, Marcel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Gökyildiz, Ferhat</v>
      </c>
      <c r="Y18" s="22"/>
      <c r="Z18" s="114"/>
      <c r="AA18" s="114"/>
      <c r="AB18" s="114"/>
      <c r="AC18" s="114"/>
      <c r="AD18" s="114"/>
      <c r="AE18" s="114"/>
      <c r="AF18" s="237">
        <v>1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Fantaguzzi, Gianni</v>
      </c>
      <c r="F19" s="57" t="s">
        <v>6</v>
      </c>
      <c r="G19" s="42" t="str">
        <f>+B7</f>
        <v>Siekiera, Michael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Fantaguzzi, Gianni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Pereira, Andre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1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Farrenkopf, Marcel</v>
      </c>
      <c r="F20" s="66" t="s">
        <v>6</v>
      </c>
      <c r="G20" s="61" t="str">
        <f>+B6</f>
        <v>Pereira, Andre</v>
      </c>
      <c r="H20" s="234">
        <v>3</v>
      </c>
      <c r="I20" s="69" t="s">
        <v>4</v>
      </c>
      <c r="J20" s="236">
        <v>0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Siekiera, Michael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Cam, Lihn Manh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1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Siekiera, Michael</v>
      </c>
      <c r="F23" s="49" t="s">
        <v>6</v>
      </c>
      <c r="G23" s="50" t="str">
        <f>+B9</f>
        <v>Gökyildiz, Ferhat</v>
      </c>
      <c r="H23" s="227">
        <v>1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Pereira, Andre</v>
      </c>
      <c r="F24" s="56" t="s">
        <v>6</v>
      </c>
      <c r="G24" s="43" t="str">
        <f>+B8</f>
        <v>Cam, Lihn Manh</v>
      </c>
      <c r="H24" s="227">
        <v>3</v>
      </c>
      <c r="I24" s="51" t="s">
        <v>4</v>
      </c>
      <c r="J24" s="229">
        <v>2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Fantaguzzi, Gianni</v>
      </c>
      <c r="F25" s="95" t="s">
        <v>6</v>
      </c>
      <c r="G25" s="93" t="str">
        <f>+B5</f>
        <v>Farrenkopf, Marcel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8" t="s">
        <v>16</v>
      </c>
      <c r="Z31" s="239"/>
      <c r="AA31" s="240"/>
      <c r="AB31" s="238" t="s">
        <v>3</v>
      </c>
      <c r="AC31" s="239"/>
      <c r="AD31" s="240"/>
    </row>
    <row r="32" spans="2:30" ht="15.75">
      <c r="B32" s="128" t="str">
        <f>$B$4</f>
        <v>Fantaguzzi, Gianni</v>
      </c>
      <c r="C32" s="102"/>
      <c r="D32" s="102"/>
      <c r="E32" s="102"/>
      <c r="F32" s="102"/>
      <c r="G32" s="129" t="str">
        <f>$G$4</f>
        <v>TSB Horkheim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5</v>
      </c>
      <c r="Q32" s="133" t="s">
        <v>4</v>
      </c>
      <c r="R32" s="132">
        <f>$AB$4</f>
        <v>0</v>
      </c>
      <c r="S32" s="134"/>
      <c r="T32" s="135">
        <f>$AC$4</f>
        <v>15</v>
      </c>
      <c r="U32" s="136"/>
      <c r="V32" s="133" t="s">
        <v>4</v>
      </c>
      <c r="W32" s="137">
        <f>$AE$4</f>
        <v>2</v>
      </c>
      <c r="X32" s="138"/>
      <c r="Y32" s="102"/>
      <c r="Z32" s="130">
        <f aca="true" t="shared" si="2" ref="Z32:Z37">SUM(T32-W32)</f>
        <v>13</v>
      </c>
      <c r="AA32" s="131"/>
      <c r="AB32" s="45"/>
      <c r="AC32" s="153">
        <v>1</v>
      </c>
      <c r="AD32" s="46"/>
    </row>
    <row r="33" spans="2:30" ht="15.75">
      <c r="B33" s="154" t="str">
        <f>$B$9</f>
        <v>Gökyildiz, Ferhat</v>
      </c>
      <c r="C33" s="58"/>
      <c r="D33" s="58"/>
      <c r="E33" s="58"/>
      <c r="F33" s="58"/>
      <c r="G33" s="155" t="str">
        <f>$G$9</f>
        <v>SC Amorbach</v>
      </c>
      <c r="H33" s="58"/>
      <c r="I33" s="58"/>
      <c r="J33" s="58"/>
      <c r="K33" s="58"/>
      <c r="L33" s="58"/>
      <c r="M33" s="58"/>
      <c r="N33" s="58"/>
      <c r="O33" s="164"/>
      <c r="P33" s="156">
        <f>$Z$9</f>
        <v>4</v>
      </c>
      <c r="Q33" s="157" t="s">
        <v>4</v>
      </c>
      <c r="R33" s="156">
        <f>$AB$9</f>
        <v>1</v>
      </c>
      <c r="S33" s="165"/>
      <c r="T33" s="162">
        <f>$AC$9</f>
        <v>13</v>
      </c>
      <c r="U33" s="159"/>
      <c r="V33" s="157" t="s">
        <v>4</v>
      </c>
      <c r="W33" s="158">
        <f>$AE$9</f>
        <v>7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$B$5</f>
        <v>Farrenkopf, Marcel</v>
      </c>
      <c r="C34" s="102"/>
      <c r="D34" s="102"/>
      <c r="E34" s="102"/>
      <c r="F34" s="102"/>
      <c r="G34" s="129" t="str">
        <f>$G$5</f>
        <v>TSV Erlenbach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3</v>
      </c>
      <c r="Q34" s="133" t="s">
        <v>4</v>
      </c>
      <c r="R34" s="132">
        <f>$AB$5</f>
        <v>2</v>
      </c>
      <c r="S34" s="134"/>
      <c r="T34" s="135">
        <f>$AC$5</f>
        <v>10</v>
      </c>
      <c r="U34" s="136"/>
      <c r="V34" s="133" t="s">
        <v>4</v>
      </c>
      <c r="W34" s="137">
        <f>$AE$5</f>
        <v>7</v>
      </c>
      <c r="X34" s="138"/>
      <c r="Y34" s="102"/>
      <c r="Z34" s="130">
        <f t="shared" si="2"/>
        <v>3</v>
      </c>
      <c r="AA34" s="131"/>
      <c r="AB34" s="45"/>
      <c r="AC34" s="153">
        <v>3</v>
      </c>
      <c r="AD34" s="46"/>
    </row>
    <row r="35" spans="2:30" ht="15.75">
      <c r="B35" s="128" t="str">
        <f>$B$7</f>
        <v>Siekiera, Michael</v>
      </c>
      <c r="C35" s="102"/>
      <c r="D35" s="102"/>
      <c r="E35" s="102"/>
      <c r="F35" s="102"/>
      <c r="G35" s="129" t="str">
        <f>$G$7</f>
        <v>SV Frauenzimmern</v>
      </c>
      <c r="H35" s="102"/>
      <c r="I35" s="102"/>
      <c r="J35" s="102"/>
      <c r="K35" s="102"/>
      <c r="L35" s="102"/>
      <c r="M35" s="102"/>
      <c r="N35" s="102"/>
      <c r="O35" s="80"/>
      <c r="P35" s="132">
        <f>$Z$7</f>
        <v>2</v>
      </c>
      <c r="Q35" s="133" t="s">
        <v>4</v>
      </c>
      <c r="R35" s="132">
        <f>$AB$7</f>
        <v>3</v>
      </c>
      <c r="S35" s="134"/>
      <c r="T35" s="135">
        <f>$AC$7</f>
        <v>8</v>
      </c>
      <c r="U35" s="136"/>
      <c r="V35" s="133" t="s">
        <v>4</v>
      </c>
      <c r="W35" s="137">
        <f>$AE$7</f>
        <v>11</v>
      </c>
      <c r="X35" s="138"/>
      <c r="Y35" s="102"/>
      <c r="Z35" s="130">
        <f t="shared" si="2"/>
        <v>-3</v>
      </c>
      <c r="AA35" s="131"/>
      <c r="AB35" s="45"/>
      <c r="AC35" s="153">
        <v>4</v>
      </c>
      <c r="AD35" s="46"/>
    </row>
    <row r="36" spans="2:30" ht="15.75">
      <c r="B36" s="128" t="str">
        <f>$B$6</f>
        <v>Pereira, Andre</v>
      </c>
      <c r="C36" s="102"/>
      <c r="D36" s="102"/>
      <c r="E36" s="102"/>
      <c r="F36" s="102"/>
      <c r="G36" s="129" t="str">
        <f>$G$6</f>
        <v>TSV Brettach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1</v>
      </c>
      <c r="Q36" s="133" t="s">
        <v>4</v>
      </c>
      <c r="R36" s="132">
        <f>$AB$6</f>
        <v>4</v>
      </c>
      <c r="S36" s="134"/>
      <c r="T36" s="135">
        <f>$AC$6</f>
        <v>5</v>
      </c>
      <c r="U36" s="136"/>
      <c r="V36" s="133" t="s">
        <v>4</v>
      </c>
      <c r="W36" s="137">
        <f>$AE$6</f>
        <v>14</v>
      </c>
      <c r="X36" s="138"/>
      <c r="Y36" s="102"/>
      <c r="Z36" s="130">
        <f t="shared" si="2"/>
        <v>-9</v>
      </c>
      <c r="AA36" s="131"/>
      <c r="AB36" s="45"/>
      <c r="AC36" s="153">
        <v>5</v>
      </c>
      <c r="AD36" s="46"/>
    </row>
    <row r="37" spans="2:30" ht="16.5" thickBot="1">
      <c r="B37" s="124" t="str">
        <f>$B$8</f>
        <v>Cam, Lihn Manh</v>
      </c>
      <c r="C37" s="67"/>
      <c r="D37" s="67"/>
      <c r="E37" s="78"/>
      <c r="F37" s="67"/>
      <c r="G37" s="125" t="str">
        <f>$G$8</f>
        <v>DJK SB Heilbronn</v>
      </c>
      <c r="H37" s="67"/>
      <c r="I37" s="67"/>
      <c r="J37" s="67"/>
      <c r="K37" s="67"/>
      <c r="L37" s="67"/>
      <c r="M37" s="67"/>
      <c r="N37" s="67"/>
      <c r="O37" s="65"/>
      <c r="P37" s="139">
        <f>$Z$8</f>
        <v>0</v>
      </c>
      <c r="Q37" s="140" t="s">
        <v>4</v>
      </c>
      <c r="R37" s="139">
        <f>$AB$8</f>
        <v>5</v>
      </c>
      <c r="S37" s="141"/>
      <c r="T37" s="142">
        <f>$AC$8</f>
        <v>5</v>
      </c>
      <c r="U37" s="143"/>
      <c r="V37" s="140" t="s">
        <v>4</v>
      </c>
      <c r="W37" s="144">
        <f>$AE$8</f>
        <v>15</v>
      </c>
      <c r="X37" s="145"/>
      <c r="Y37" s="67"/>
      <c r="Z37" s="126">
        <f t="shared" si="2"/>
        <v>-10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56</v>
      </c>
      <c r="U38" s="148"/>
      <c r="V38" s="140" t="s">
        <v>4</v>
      </c>
      <c r="W38" s="148">
        <f>SUM(W32:W37)</f>
        <v>56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24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41</v>
      </c>
      <c r="C4" s="4"/>
      <c r="D4" s="4"/>
      <c r="E4" s="171"/>
      <c r="F4" s="41"/>
      <c r="G4" s="211" t="s">
        <v>38</v>
      </c>
      <c r="H4" s="214"/>
      <c r="I4" s="215"/>
      <c r="J4" s="216"/>
      <c r="K4" s="6">
        <f>+H25</f>
        <v>3</v>
      </c>
      <c r="L4" s="3" t="s">
        <v>4</v>
      </c>
      <c r="M4" s="9">
        <f>+J25</f>
        <v>2</v>
      </c>
      <c r="N4" s="6">
        <f>+AF19</f>
        <v>0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3</v>
      </c>
      <c r="X4" s="3" t="s">
        <v>4</v>
      </c>
      <c r="Y4" s="10">
        <f>+J13</f>
        <v>1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3</v>
      </c>
      <c r="AF4" s="241"/>
      <c r="AG4" s="242"/>
      <c r="AH4" s="243"/>
    </row>
    <row r="5" spans="1:34" ht="15.75">
      <c r="A5" s="174">
        <v>2</v>
      </c>
      <c r="B5" s="208" t="s">
        <v>86</v>
      </c>
      <c r="C5" s="4"/>
      <c r="D5" s="4"/>
      <c r="E5" s="81"/>
      <c r="F5" s="41"/>
      <c r="G5" s="211" t="s">
        <v>34</v>
      </c>
      <c r="H5" s="42">
        <f>+M4</f>
        <v>2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0</v>
      </c>
      <c r="Q5" s="6">
        <f>+AF14</f>
        <v>3</v>
      </c>
      <c r="R5" s="3" t="s">
        <v>4</v>
      </c>
      <c r="S5" s="10">
        <f>+AH14</f>
        <v>1</v>
      </c>
      <c r="T5" s="6">
        <f>+H14</f>
        <v>3</v>
      </c>
      <c r="U5" s="3" t="s">
        <v>4</v>
      </c>
      <c r="V5" s="10">
        <f>+J14</f>
        <v>0</v>
      </c>
      <c r="W5" s="6">
        <f>+AF18</f>
        <v>1</v>
      </c>
      <c r="X5" s="3" t="s">
        <v>4</v>
      </c>
      <c r="Y5" s="10">
        <f>+AH18</f>
        <v>3</v>
      </c>
      <c r="Z5" s="8">
        <f t="shared" si="0"/>
        <v>2</v>
      </c>
      <c r="AA5" s="3" t="s">
        <v>4</v>
      </c>
      <c r="AB5" s="9">
        <f t="shared" si="1"/>
        <v>2</v>
      </c>
      <c r="AC5" s="10">
        <f>SUM(H14,J25,AF18,H20,AF14)</f>
        <v>9</v>
      </c>
      <c r="AD5" s="3" t="s">
        <v>4</v>
      </c>
      <c r="AE5" s="10">
        <f>SUM(J14,H25,AH18,J20,AH14)</f>
        <v>7</v>
      </c>
      <c r="AF5" s="241"/>
      <c r="AG5" s="242"/>
      <c r="AH5" s="243"/>
    </row>
    <row r="6" spans="1:34" ht="15.75">
      <c r="A6" s="174">
        <v>3</v>
      </c>
      <c r="B6" s="208"/>
      <c r="C6" s="4"/>
      <c r="D6" s="4"/>
      <c r="E6" s="81"/>
      <c r="F6" s="41"/>
      <c r="G6" s="211"/>
      <c r="H6" s="42">
        <f>+P4</f>
        <v>0</v>
      </c>
      <c r="I6" s="3" t="s">
        <v>4</v>
      </c>
      <c r="J6" s="43">
        <f>+N4</f>
        <v>0</v>
      </c>
      <c r="K6" s="42">
        <f>+P5</f>
        <v>0</v>
      </c>
      <c r="L6" s="4" t="s">
        <v>4</v>
      </c>
      <c r="M6" s="43">
        <f>+N5</f>
        <v>0</v>
      </c>
      <c r="N6" s="217"/>
      <c r="O6" s="215"/>
      <c r="P6" s="220"/>
      <c r="Q6" s="6">
        <f>+H15</f>
        <v>0</v>
      </c>
      <c r="R6" s="3" t="s">
        <v>4</v>
      </c>
      <c r="S6" s="10">
        <f>+J15</f>
        <v>0</v>
      </c>
      <c r="T6" s="6">
        <f>+H24</f>
        <v>0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0</v>
      </c>
      <c r="AA6" s="3" t="s">
        <v>4</v>
      </c>
      <c r="AB6" s="9">
        <f t="shared" si="1"/>
        <v>0</v>
      </c>
      <c r="AC6" s="10">
        <f>SUM(H15,H24,AH19,J20,AF13)</f>
        <v>0</v>
      </c>
      <c r="AD6" s="3" t="s">
        <v>4</v>
      </c>
      <c r="AE6" s="10">
        <f>SUM(J15,J24,AF19,H20,AH13)</f>
        <v>0</v>
      </c>
      <c r="AF6" s="241"/>
      <c r="AG6" s="242"/>
      <c r="AH6" s="243"/>
    </row>
    <row r="7" spans="1:34" ht="15.75">
      <c r="A7" s="174">
        <v>4</v>
      </c>
      <c r="B7" s="208" t="s">
        <v>87</v>
      </c>
      <c r="C7" s="4"/>
      <c r="D7" s="4"/>
      <c r="E7" s="81"/>
      <c r="F7" s="41"/>
      <c r="G7" s="211" t="s">
        <v>40</v>
      </c>
      <c r="H7" s="42">
        <f>+S4</f>
        <v>0</v>
      </c>
      <c r="I7" s="3" t="s">
        <v>4</v>
      </c>
      <c r="J7" s="43">
        <f>+Q4</f>
        <v>3</v>
      </c>
      <c r="K7" s="42">
        <f>+S5</f>
        <v>1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0</v>
      </c>
      <c r="Q7" s="221"/>
      <c r="R7" s="215"/>
      <c r="S7" s="216"/>
      <c r="T7" s="6">
        <f>+AF20</f>
        <v>3</v>
      </c>
      <c r="U7" s="44" t="s">
        <v>4</v>
      </c>
      <c r="V7" s="10">
        <f>+AH20</f>
        <v>0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1</v>
      </c>
      <c r="AA7" s="3" t="s">
        <v>4</v>
      </c>
      <c r="AB7" s="9">
        <f t="shared" si="1"/>
        <v>3</v>
      </c>
      <c r="AC7" s="10">
        <f>SUM(J15,H23,AF20,J19,AH14)</f>
        <v>4</v>
      </c>
      <c r="AD7" s="3" t="s">
        <v>4</v>
      </c>
      <c r="AE7" s="10">
        <f>SUM(H15,J23,AH20,H19,AF14)</f>
        <v>9</v>
      </c>
      <c r="AF7" s="241"/>
      <c r="AG7" s="242"/>
      <c r="AH7" s="243"/>
    </row>
    <row r="8" spans="1:34" ht="15.75">
      <c r="A8" s="175">
        <v>5</v>
      </c>
      <c r="B8" s="209" t="s">
        <v>88</v>
      </c>
      <c r="C8" s="1"/>
      <c r="D8" s="25"/>
      <c r="E8" s="81"/>
      <c r="F8" s="151"/>
      <c r="G8" s="212" t="s">
        <v>48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0</v>
      </c>
      <c r="Q8" s="1">
        <f>+V7</f>
        <v>0</v>
      </c>
      <c r="R8" s="5" t="s">
        <v>4</v>
      </c>
      <c r="S8" s="1">
        <f>+T7</f>
        <v>3</v>
      </c>
      <c r="T8" s="222"/>
      <c r="U8" s="223"/>
      <c r="V8" s="223"/>
      <c r="W8" s="6">
        <f>+H18</f>
        <v>0</v>
      </c>
      <c r="X8" s="3" t="s">
        <v>4</v>
      </c>
      <c r="Y8" s="7">
        <f>+J18</f>
        <v>3</v>
      </c>
      <c r="Z8" s="8">
        <f t="shared" si="0"/>
        <v>0</v>
      </c>
      <c r="AA8" s="3" t="s">
        <v>4</v>
      </c>
      <c r="AB8" s="9">
        <f t="shared" si="1"/>
        <v>4</v>
      </c>
      <c r="AC8" s="10">
        <f>SUM(J14,J24,AH20,H18,AH15)</f>
        <v>0</v>
      </c>
      <c r="AD8" s="3" t="s">
        <v>4</v>
      </c>
      <c r="AE8" s="9">
        <f>SUM(H14,H24,AF20,J18,AF15)</f>
        <v>12</v>
      </c>
      <c r="AF8" s="241"/>
      <c r="AG8" s="242"/>
      <c r="AH8" s="243"/>
    </row>
    <row r="9" spans="1:34" ht="15.75" customHeight="1" thickBot="1">
      <c r="A9" s="176">
        <v>6</v>
      </c>
      <c r="B9" s="210" t="s">
        <v>120</v>
      </c>
      <c r="C9" s="11"/>
      <c r="D9" s="11"/>
      <c r="E9" s="172"/>
      <c r="F9" s="12"/>
      <c r="G9" s="213" t="s">
        <v>63</v>
      </c>
      <c r="H9" s="13">
        <f>+Y4</f>
        <v>1</v>
      </c>
      <c r="I9" s="14" t="s">
        <v>4</v>
      </c>
      <c r="J9" s="15">
        <f>+W4</f>
        <v>3</v>
      </c>
      <c r="K9" s="13">
        <f>+Y5</f>
        <v>3</v>
      </c>
      <c r="L9" s="11" t="s">
        <v>4</v>
      </c>
      <c r="M9" s="15">
        <f>+W5</f>
        <v>1</v>
      </c>
      <c r="N9" s="13">
        <f>+Y6</f>
        <v>0</v>
      </c>
      <c r="O9" s="14" t="s">
        <v>4</v>
      </c>
      <c r="P9" s="16">
        <f>+W6</f>
        <v>0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3</v>
      </c>
      <c r="AA9" s="14" t="s">
        <v>4</v>
      </c>
      <c r="AB9" s="16">
        <f t="shared" si="1"/>
        <v>1</v>
      </c>
      <c r="AC9" s="18">
        <f>SUM(J13,J23,AH18,J18,AH13)</f>
        <v>10</v>
      </c>
      <c r="AD9" s="14" t="s">
        <v>4</v>
      </c>
      <c r="AE9" s="18">
        <f>SUM(H13,H23,AF18,H18,AF13)</f>
        <v>4</v>
      </c>
      <c r="AF9" s="244"/>
      <c r="AG9" s="245"/>
      <c r="AH9" s="246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35</v>
      </c>
      <c r="AD10" s="170"/>
      <c r="AE10" s="170">
        <f>SUM(AE4:AE9)</f>
        <v>35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Beck, Daniel</v>
      </c>
      <c r="F13" s="49" t="s">
        <v>6</v>
      </c>
      <c r="G13" s="50" t="str">
        <f>+B9</f>
        <v>Laufer; Johannes</v>
      </c>
      <c r="H13" s="227">
        <v>3</v>
      </c>
      <c r="I13" s="51" t="s">
        <v>4</v>
      </c>
      <c r="J13" s="229">
        <v>1</v>
      </c>
      <c r="K13" s="52"/>
      <c r="L13" s="117"/>
      <c r="M13" s="199">
        <v>3</v>
      </c>
      <c r="N13" s="200" t="s">
        <v>6</v>
      </c>
      <c r="O13" s="201">
        <v>6</v>
      </c>
      <c r="P13" s="48">
        <f>+B6</f>
        <v>0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Laufer; Johannes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Bratz, Robin</v>
      </c>
      <c r="F14" s="56" t="s">
        <v>6</v>
      </c>
      <c r="G14" s="43" t="str">
        <f>+B8</f>
        <v>Hiller, Sebastian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Bratz, Robin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Gütter, Jonas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1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>
        <f>+B6</f>
        <v>0</v>
      </c>
      <c r="F15" s="62" t="s">
        <v>6</v>
      </c>
      <c r="G15" s="63" t="str">
        <f>+B7</f>
        <v>Gütter, Jonas</v>
      </c>
      <c r="H15" s="228"/>
      <c r="I15" s="64" t="s">
        <v>4</v>
      </c>
      <c r="J15" s="230"/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Beck, Daniel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Hiller, Sebastian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Hiller, Sebastian</v>
      </c>
      <c r="F18" s="54" t="s">
        <v>6</v>
      </c>
      <c r="G18" s="48" t="str">
        <f>+B9</f>
        <v>Laufer; Johannes</v>
      </c>
      <c r="H18" s="231">
        <v>0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Bratz, Robin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Laufer; Johannes</v>
      </c>
      <c r="Y18" s="22"/>
      <c r="Z18" s="114"/>
      <c r="AA18" s="114"/>
      <c r="AB18" s="114"/>
      <c r="AC18" s="114"/>
      <c r="AD18" s="114"/>
      <c r="AE18" s="114"/>
      <c r="AF18" s="237">
        <v>1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Beck, Daniel</v>
      </c>
      <c r="F19" s="57" t="s">
        <v>6</v>
      </c>
      <c r="G19" s="42" t="str">
        <f>+B7</f>
        <v>Gütter, Jonas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Beck, Daniel</v>
      </c>
      <c r="Q19" s="58"/>
      <c r="R19" s="59"/>
      <c r="S19" s="59"/>
      <c r="T19" s="59"/>
      <c r="U19" s="59"/>
      <c r="V19" s="59"/>
      <c r="W19" s="97" t="s">
        <v>6</v>
      </c>
      <c r="X19" s="90">
        <f>+B6</f>
        <v>0</v>
      </c>
      <c r="Y19" s="58"/>
      <c r="Z19" s="59"/>
      <c r="AA19" s="42"/>
      <c r="AB19" s="42"/>
      <c r="AC19" s="42"/>
      <c r="AD19" s="42"/>
      <c r="AE19" s="42"/>
      <c r="AF19" s="231"/>
      <c r="AG19" s="51" t="s">
        <v>4</v>
      </c>
      <c r="AH19" s="229"/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Bratz, Robin</v>
      </c>
      <c r="F20" s="66" t="s">
        <v>6</v>
      </c>
      <c r="G20" s="61">
        <f>+B6</f>
        <v>0</v>
      </c>
      <c r="H20" s="234"/>
      <c r="I20" s="69" t="s">
        <v>4</v>
      </c>
      <c r="J20" s="236"/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Gütter, Jonas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Hiller, Sebastian</v>
      </c>
      <c r="Y20" s="67"/>
      <c r="Z20" s="68"/>
      <c r="AA20" s="61"/>
      <c r="AB20" s="61"/>
      <c r="AC20" s="61"/>
      <c r="AD20" s="61"/>
      <c r="AE20" s="61"/>
      <c r="AF20" s="234">
        <v>3</v>
      </c>
      <c r="AG20" s="79" t="s">
        <v>4</v>
      </c>
      <c r="AH20" s="236">
        <v>0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Gütter, Jonas</v>
      </c>
      <c r="F23" s="49" t="s">
        <v>6</v>
      </c>
      <c r="G23" s="50" t="str">
        <f>+B9</f>
        <v>Laufer; Johannes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>
        <f>+B6</f>
        <v>0</v>
      </c>
      <c r="F24" s="56" t="s">
        <v>6</v>
      </c>
      <c r="G24" s="43" t="str">
        <f>+B8</f>
        <v>Hiller, Sebastian</v>
      </c>
      <c r="H24" s="227"/>
      <c r="I24" s="51" t="s">
        <v>4</v>
      </c>
      <c r="J24" s="229"/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Beck, Daniel</v>
      </c>
      <c r="F25" s="95" t="s">
        <v>6</v>
      </c>
      <c r="G25" s="93" t="str">
        <f>+B5</f>
        <v>Bratz, Robin</v>
      </c>
      <c r="H25" s="234">
        <v>3</v>
      </c>
      <c r="I25" s="79" t="s">
        <v>4</v>
      </c>
      <c r="J25" s="236">
        <v>2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8" t="s">
        <v>16</v>
      </c>
      <c r="Z31" s="239"/>
      <c r="AA31" s="240"/>
      <c r="AB31" s="238" t="s">
        <v>3</v>
      </c>
      <c r="AC31" s="239"/>
      <c r="AD31" s="240"/>
    </row>
    <row r="32" spans="2:30" ht="15.75">
      <c r="B32" s="128" t="str">
        <f>$B$4</f>
        <v>Beck, Daniel</v>
      </c>
      <c r="C32" s="102"/>
      <c r="D32" s="102"/>
      <c r="E32" s="102"/>
      <c r="F32" s="102"/>
      <c r="G32" s="129" t="str">
        <f>$G$4</f>
        <v>VfL Brackenheim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3</v>
      </c>
      <c r="X32" s="138"/>
      <c r="Y32" s="102"/>
      <c r="Z32" s="130">
        <f aca="true" t="shared" si="2" ref="Z32:Z37">SUM(T32-W32)</f>
        <v>9</v>
      </c>
      <c r="AA32" s="131"/>
      <c r="AB32" s="45"/>
      <c r="AC32" s="153">
        <v>1</v>
      </c>
      <c r="AD32" s="46"/>
    </row>
    <row r="33" spans="2:30" ht="15.75">
      <c r="B33" s="154" t="str">
        <f>$B$9</f>
        <v>Laufer; Johannes</v>
      </c>
      <c r="C33" s="58"/>
      <c r="D33" s="58"/>
      <c r="E33" s="58"/>
      <c r="F33" s="58"/>
      <c r="G33" s="155" t="str">
        <f>$G$9</f>
        <v>TSV Ellhofen</v>
      </c>
      <c r="H33" s="58"/>
      <c r="I33" s="58"/>
      <c r="J33" s="58"/>
      <c r="K33" s="58"/>
      <c r="L33" s="58"/>
      <c r="M33" s="58"/>
      <c r="N33" s="58"/>
      <c r="O33" s="164"/>
      <c r="P33" s="156">
        <f>$Z$9</f>
        <v>3</v>
      </c>
      <c r="Q33" s="157" t="s">
        <v>4</v>
      </c>
      <c r="R33" s="156">
        <f>$AB$9</f>
        <v>1</v>
      </c>
      <c r="S33" s="165"/>
      <c r="T33" s="162">
        <f>$AC$9</f>
        <v>10</v>
      </c>
      <c r="U33" s="159"/>
      <c r="V33" s="157" t="s">
        <v>4</v>
      </c>
      <c r="W33" s="158">
        <f>$AE$9</f>
        <v>4</v>
      </c>
      <c r="X33" s="163"/>
      <c r="Y33" s="58"/>
      <c r="Z33" s="160">
        <f t="shared" si="2"/>
        <v>6</v>
      </c>
      <c r="AA33" s="161"/>
      <c r="AB33" s="45"/>
      <c r="AC33" s="153">
        <v>2</v>
      </c>
      <c r="AD33" s="46"/>
    </row>
    <row r="34" spans="2:30" ht="15.75">
      <c r="B34" s="128" t="str">
        <f>$B$5</f>
        <v>Bratz, Robin</v>
      </c>
      <c r="C34" s="102"/>
      <c r="D34" s="102"/>
      <c r="E34" s="102"/>
      <c r="F34" s="102"/>
      <c r="G34" s="129" t="str">
        <f>$G$5</f>
        <v>TSV Erlenbach</v>
      </c>
      <c r="H34" s="102"/>
      <c r="I34" s="102"/>
      <c r="J34" s="102"/>
      <c r="K34" s="102"/>
      <c r="L34" s="102"/>
      <c r="M34" s="102"/>
      <c r="N34" s="102"/>
      <c r="O34" s="80"/>
      <c r="P34" s="132">
        <f>$Z$5</f>
        <v>2</v>
      </c>
      <c r="Q34" s="133" t="s">
        <v>4</v>
      </c>
      <c r="R34" s="132">
        <f>$AB$5</f>
        <v>2</v>
      </c>
      <c r="S34" s="134"/>
      <c r="T34" s="135">
        <f>$AC$5</f>
        <v>9</v>
      </c>
      <c r="U34" s="136"/>
      <c r="V34" s="133" t="s">
        <v>4</v>
      </c>
      <c r="W34" s="137">
        <f>$AE$5</f>
        <v>7</v>
      </c>
      <c r="X34" s="138"/>
      <c r="Y34" s="102"/>
      <c r="Z34" s="130">
        <f t="shared" si="2"/>
        <v>2</v>
      </c>
      <c r="AA34" s="131"/>
      <c r="AB34" s="45"/>
      <c r="AC34" s="153">
        <v>3</v>
      </c>
      <c r="AD34" s="46"/>
    </row>
    <row r="35" spans="2:30" ht="15.75">
      <c r="B35" s="128" t="str">
        <f>$B$7</f>
        <v>Gütter, Jonas</v>
      </c>
      <c r="C35" s="102"/>
      <c r="D35" s="102"/>
      <c r="E35" s="102"/>
      <c r="F35" s="102"/>
      <c r="G35" s="129" t="str">
        <f>$G$7</f>
        <v>TSB Horkheim</v>
      </c>
      <c r="H35" s="102"/>
      <c r="I35" s="102"/>
      <c r="J35" s="102"/>
      <c r="K35" s="102"/>
      <c r="L35" s="102"/>
      <c r="M35" s="102"/>
      <c r="N35" s="102"/>
      <c r="O35" s="80"/>
      <c r="P35" s="132">
        <f>$Z$7</f>
        <v>1</v>
      </c>
      <c r="Q35" s="133" t="s">
        <v>4</v>
      </c>
      <c r="R35" s="132">
        <f>$AB$7</f>
        <v>3</v>
      </c>
      <c r="S35" s="134"/>
      <c r="T35" s="135">
        <f>$AC$7</f>
        <v>4</v>
      </c>
      <c r="U35" s="136"/>
      <c r="V35" s="133" t="s">
        <v>4</v>
      </c>
      <c r="W35" s="137">
        <f>$AE$7</f>
        <v>9</v>
      </c>
      <c r="X35" s="138"/>
      <c r="Y35" s="102"/>
      <c r="Z35" s="130">
        <f t="shared" si="2"/>
        <v>-5</v>
      </c>
      <c r="AA35" s="131"/>
      <c r="AB35" s="45"/>
      <c r="AC35" s="153">
        <v>4</v>
      </c>
      <c r="AD35" s="46"/>
    </row>
    <row r="36" spans="2:30" ht="15.75">
      <c r="B36" s="128">
        <f>$B$6</f>
        <v>0</v>
      </c>
      <c r="C36" s="102"/>
      <c r="D36" s="102"/>
      <c r="E36" s="102"/>
      <c r="F36" s="102"/>
      <c r="G36" s="129">
        <f>$G$6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$Z$6</f>
        <v>0</v>
      </c>
      <c r="Q36" s="133" t="s">
        <v>4</v>
      </c>
      <c r="R36" s="132">
        <f>$AB$6</f>
        <v>0</v>
      </c>
      <c r="S36" s="134"/>
      <c r="T36" s="135">
        <f>$AC$6</f>
        <v>0</v>
      </c>
      <c r="U36" s="136"/>
      <c r="V36" s="133" t="s">
        <v>4</v>
      </c>
      <c r="W36" s="137">
        <f>$AE$6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$B$8</f>
        <v>Hiller, Sebastian</v>
      </c>
      <c r="C37" s="67"/>
      <c r="D37" s="67"/>
      <c r="E37" s="78"/>
      <c r="F37" s="67"/>
      <c r="G37" s="125" t="str">
        <f>$G$8</f>
        <v>TSG Heilbronn</v>
      </c>
      <c r="H37" s="67"/>
      <c r="I37" s="67"/>
      <c r="J37" s="67"/>
      <c r="K37" s="67"/>
      <c r="L37" s="67"/>
      <c r="M37" s="67"/>
      <c r="N37" s="67"/>
      <c r="O37" s="65"/>
      <c r="P37" s="139">
        <f>$Z$8</f>
        <v>0</v>
      </c>
      <c r="Q37" s="140" t="s">
        <v>4</v>
      </c>
      <c r="R37" s="139">
        <f>$AB$8</f>
        <v>4</v>
      </c>
      <c r="S37" s="141"/>
      <c r="T37" s="142">
        <f>$AC$8</f>
        <v>0</v>
      </c>
      <c r="U37" s="143"/>
      <c r="V37" s="140" t="s">
        <v>4</v>
      </c>
      <c r="W37" s="144">
        <f>$AE$8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35</v>
      </c>
      <c r="U38" s="148"/>
      <c r="V38" s="140" t="s">
        <v>4</v>
      </c>
      <c r="W38" s="148">
        <f>SUM(W32:W37)</f>
        <v>35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H28" sqref="H28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25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42</v>
      </c>
      <c r="C4" s="4"/>
      <c r="D4" s="4"/>
      <c r="E4" s="171"/>
      <c r="F4" s="41"/>
      <c r="G4" s="211" t="s">
        <v>32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0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0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0</v>
      </c>
      <c r="AC4" s="10">
        <f>SUM(H4,K4,N4,Q4,T4,W4)</f>
        <v>12</v>
      </c>
      <c r="AD4" s="3" t="s">
        <v>4</v>
      </c>
      <c r="AE4" s="10">
        <f>SUM(J4,M4,P4,S4,V4,Y4)</f>
        <v>0</v>
      </c>
      <c r="AF4" s="241"/>
      <c r="AG4" s="242"/>
      <c r="AH4" s="243"/>
    </row>
    <row r="5" spans="1:34" ht="15.75">
      <c r="A5" s="174">
        <v>2</v>
      </c>
      <c r="B5" s="208" t="s">
        <v>89</v>
      </c>
      <c r="C5" s="4"/>
      <c r="D5" s="4"/>
      <c r="E5" s="81"/>
      <c r="F5" s="41"/>
      <c r="G5" s="211" t="s">
        <v>90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3</v>
      </c>
      <c r="O5" s="3" t="s">
        <v>4</v>
      </c>
      <c r="P5" s="9">
        <f>+J20</f>
        <v>1</v>
      </c>
      <c r="Q5" s="6">
        <f>+AF14</f>
        <v>3</v>
      </c>
      <c r="R5" s="3" t="s">
        <v>4</v>
      </c>
      <c r="S5" s="10">
        <f>+AH14</f>
        <v>0</v>
      </c>
      <c r="T5" s="6">
        <f>+H14</f>
        <v>3</v>
      </c>
      <c r="U5" s="3" t="s">
        <v>4</v>
      </c>
      <c r="V5" s="10">
        <f>+J14</f>
        <v>0</v>
      </c>
      <c r="W5" s="6">
        <f>+AF18</f>
        <v>0</v>
      </c>
      <c r="X5" s="3" t="s">
        <v>4</v>
      </c>
      <c r="Y5" s="10">
        <f>+AH18</f>
        <v>0</v>
      </c>
      <c r="Z5" s="8">
        <f t="shared" si="0"/>
        <v>3</v>
      </c>
      <c r="AA5" s="3" t="s">
        <v>4</v>
      </c>
      <c r="AB5" s="9">
        <f t="shared" si="1"/>
        <v>1</v>
      </c>
      <c r="AC5" s="10">
        <f>SUM(H14,J25,AF18,H20,AF14)</f>
        <v>9</v>
      </c>
      <c r="AD5" s="3" t="s">
        <v>4</v>
      </c>
      <c r="AE5" s="10">
        <f>SUM(J14,H25,AH18,J20,AH14)</f>
        <v>4</v>
      </c>
      <c r="AF5" s="241"/>
      <c r="AG5" s="242"/>
      <c r="AH5" s="243"/>
    </row>
    <row r="6" spans="1:34" ht="15.75">
      <c r="A6" s="174">
        <v>3</v>
      </c>
      <c r="B6" s="208" t="s">
        <v>91</v>
      </c>
      <c r="C6" s="4"/>
      <c r="D6" s="4"/>
      <c r="E6" s="81"/>
      <c r="F6" s="41"/>
      <c r="G6" s="211" t="s">
        <v>34</v>
      </c>
      <c r="H6" s="42">
        <f>+P4</f>
        <v>0</v>
      </c>
      <c r="I6" s="3" t="s">
        <v>4</v>
      </c>
      <c r="J6" s="43">
        <f>+N4</f>
        <v>3</v>
      </c>
      <c r="K6" s="42">
        <f>+P5</f>
        <v>1</v>
      </c>
      <c r="L6" s="4" t="s">
        <v>4</v>
      </c>
      <c r="M6" s="43">
        <f>+N5</f>
        <v>3</v>
      </c>
      <c r="N6" s="217"/>
      <c r="O6" s="215"/>
      <c r="P6" s="220"/>
      <c r="Q6" s="6">
        <f>+H15</f>
        <v>3</v>
      </c>
      <c r="R6" s="3" t="s">
        <v>4</v>
      </c>
      <c r="S6" s="10">
        <f>+J15</f>
        <v>0</v>
      </c>
      <c r="T6" s="6">
        <f>+H24</f>
        <v>3</v>
      </c>
      <c r="U6" s="3" t="s">
        <v>4</v>
      </c>
      <c r="V6" s="9">
        <f>+J24</f>
        <v>0</v>
      </c>
      <c r="W6" s="6">
        <f>+AF13</f>
        <v>0</v>
      </c>
      <c r="X6" s="3" t="s">
        <v>4</v>
      </c>
      <c r="Y6" s="10">
        <f>+AH13</f>
        <v>0</v>
      </c>
      <c r="Z6" s="8">
        <f t="shared" si="0"/>
        <v>2</v>
      </c>
      <c r="AA6" s="3" t="s">
        <v>4</v>
      </c>
      <c r="AB6" s="9">
        <f t="shared" si="1"/>
        <v>2</v>
      </c>
      <c r="AC6" s="10">
        <f>SUM(H15,H24,AH19,J20,AF13)</f>
        <v>7</v>
      </c>
      <c r="AD6" s="3" t="s">
        <v>4</v>
      </c>
      <c r="AE6" s="10">
        <f>SUM(J15,J24,AF19,H20,AH13)</f>
        <v>6</v>
      </c>
      <c r="AF6" s="241"/>
      <c r="AG6" s="242"/>
      <c r="AH6" s="243"/>
    </row>
    <row r="7" spans="1:34" ht="15.75">
      <c r="A7" s="174">
        <v>4</v>
      </c>
      <c r="B7" s="208" t="s">
        <v>92</v>
      </c>
      <c r="C7" s="4"/>
      <c r="D7" s="4"/>
      <c r="E7" s="81"/>
      <c r="F7" s="41"/>
      <c r="G7" s="211" t="s">
        <v>84</v>
      </c>
      <c r="H7" s="42">
        <f>+S4</f>
        <v>0</v>
      </c>
      <c r="I7" s="3" t="s">
        <v>4</v>
      </c>
      <c r="J7" s="43">
        <f>+Q4</f>
        <v>3</v>
      </c>
      <c r="K7" s="42">
        <f>+S5</f>
        <v>0</v>
      </c>
      <c r="L7" s="4" t="s">
        <v>4</v>
      </c>
      <c r="M7" s="43">
        <f>+Q5</f>
        <v>3</v>
      </c>
      <c r="N7" s="42">
        <f>+S6</f>
        <v>0</v>
      </c>
      <c r="O7" s="3" t="s">
        <v>4</v>
      </c>
      <c r="P7" s="9">
        <f>+Q6</f>
        <v>3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0</v>
      </c>
      <c r="Z7" s="8">
        <f t="shared" si="0"/>
        <v>0</v>
      </c>
      <c r="AA7" s="3" t="s">
        <v>4</v>
      </c>
      <c r="AB7" s="9">
        <f t="shared" si="1"/>
        <v>4</v>
      </c>
      <c r="AC7" s="10">
        <f>SUM(J15,H23,AF20,J19,AH14)</f>
        <v>0</v>
      </c>
      <c r="AD7" s="3" t="s">
        <v>4</v>
      </c>
      <c r="AE7" s="10">
        <f>SUM(H15,J23,AH20,H19,AF14)</f>
        <v>12</v>
      </c>
      <c r="AF7" s="241"/>
      <c r="AG7" s="242"/>
      <c r="AH7" s="243"/>
    </row>
    <row r="8" spans="1:34" ht="15.75">
      <c r="A8" s="175">
        <v>5</v>
      </c>
      <c r="B8" s="209" t="s">
        <v>93</v>
      </c>
      <c r="C8" s="1"/>
      <c r="D8" s="25"/>
      <c r="E8" s="81"/>
      <c r="F8" s="151"/>
      <c r="G8" s="212" t="s">
        <v>40</v>
      </c>
      <c r="H8" s="1">
        <f>+V4</f>
        <v>0</v>
      </c>
      <c r="I8" s="3" t="s">
        <v>4</v>
      </c>
      <c r="J8" s="2">
        <f>+T4</f>
        <v>3</v>
      </c>
      <c r="K8" s="1">
        <f>+V5</f>
        <v>0</v>
      </c>
      <c r="L8" s="4" t="s">
        <v>4</v>
      </c>
      <c r="M8" s="2">
        <f>+T5</f>
        <v>3</v>
      </c>
      <c r="N8" s="1">
        <f>+V6</f>
        <v>0</v>
      </c>
      <c r="O8" s="3" t="s">
        <v>4</v>
      </c>
      <c r="P8" s="2">
        <f>+T6</f>
        <v>3</v>
      </c>
      <c r="Q8" s="1">
        <f>+V7</f>
        <v>3</v>
      </c>
      <c r="R8" s="5" t="s">
        <v>4</v>
      </c>
      <c r="S8" s="1">
        <f>+T7</f>
        <v>0</v>
      </c>
      <c r="T8" s="222"/>
      <c r="U8" s="223"/>
      <c r="V8" s="223"/>
      <c r="W8" s="6">
        <f>+H18</f>
        <v>0</v>
      </c>
      <c r="X8" s="3" t="s">
        <v>4</v>
      </c>
      <c r="Y8" s="7">
        <f>+J18</f>
        <v>0</v>
      </c>
      <c r="Z8" s="8">
        <f t="shared" si="0"/>
        <v>1</v>
      </c>
      <c r="AA8" s="3" t="s">
        <v>4</v>
      </c>
      <c r="AB8" s="9">
        <f t="shared" si="1"/>
        <v>3</v>
      </c>
      <c r="AC8" s="10">
        <f>SUM(J14,J24,AH20,H18,AH15)</f>
        <v>3</v>
      </c>
      <c r="AD8" s="3" t="s">
        <v>4</v>
      </c>
      <c r="AE8" s="9">
        <f>SUM(H14,H24,AF20,J18,AF15)</f>
        <v>9</v>
      </c>
      <c r="AF8" s="241"/>
      <c r="AG8" s="242"/>
      <c r="AH8" s="243"/>
    </row>
    <row r="9" spans="1:34" ht="15.75" customHeight="1" thickBot="1">
      <c r="A9" s="176">
        <v>6</v>
      </c>
      <c r="B9" s="210"/>
      <c r="C9" s="11"/>
      <c r="D9" s="11"/>
      <c r="E9" s="172"/>
      <c r="F9" s="12"/>
      <c r="G9" s="213"/>
      <c r="H9" s="13">
        <f>+Y4</f>
        <v>0</v>
      </c>
      <c r="I9" s="14" t="s">
        <v>4</v>
      </c>
      <c r="J9" s="15">
        <f>+W4</f>
        <v>0</v>
      </c>
      <c r="K9" s="13">
        <f>+Y5</f>
        <v>0</v>
      </c>
      <c r="L9" s="11" t="s">
        <v>4</v>
      </c>
      <c r="M9" s="15">
        <f>+W5</f>
        <v>0</v>
      </c>
      <c r="N9" s="13">
        <f>+Y6</f>
        <v>0</v>
      </c>
      <c r="O9" s="14" t="s">
        <v>4</v>
      </c>
      <c r="P9" s="16">
        <f>+W6</f>
        <v>0</v>
      </c>
      <c r="Q9" s="17">
        <f>+Y7</f>
        <v>0</v>
      </c>
      <c r="R9" s="14" t="s">
        <v>4</v>
      </c>
      <c r="S9" s="18">
        <f>+W7</f>
        <v>0</v>
      </c>
      <c r="T9" s="17">
        <f>+Y8</f>
        <v>0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0</v>
      </c>
      <c r="AA9" s="14" t="s">
        <v>4</v>
      </c>
      <c r="AB9" s="16">
        <f t="shared" si="1"/>
        <v>0</v>
      </c>
      <c r="AC9" s="18">
        <f>SUM(J13,J23,AH18,J18,AH13)</f>
        <v>0</v>
      </c>
      <c r="AD9" s="14" t="s">
        <v>4</v>
      </c>
      <c r="AE9" s="18">
        <f>SUM(H13,H23,AF18,H18,AF13)</f>
        <v>0</v>
      </c>
      <c r="AF9" s="244"/>
      <c r="AG9" s="245"/>
      <c r="AH9" s="246"/>
    </row>
    <row r="10" spans="1:34" ht="26.25" customHeight="1" thickBot="1">
      <c r="A10" s="100"/>
      <c r="I10" s="21"/>
      <c r="K10" s="100"/>
      <c r="L10" s="100"/>
      <c r="Z10" s="170">
        <f>SUM(Z4:Z9)</f>
        <v>10</v>
      </c>
      <c r="AA10" s="170"/>
      <c r="AB10" s="170">
        <f>SUM(AB4:AB9)</f>
        <v>10</v>
      </c>
      <c r="AC10" s="170">
        <f>SUM(AC4:AC9)</f>
        <v>31</v>
      </c>
      <c r="AD10" s="170"/>
      <c r="AE10" s="170">
        <f>SUM(AE4:AE9)</f>
        <v>31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Erdle, Nicolas</v>
      </c>
      <c r="F13" s="49" t="s">
        <v>6</v>
      </c>
      <c r="G13" s="50">
        <f>+B9</f>
        <v>0</v>
      </c>
      <c r="H13" s="227"/>
      <c r="I13" s="51" t="s">
        <v>4</v>
      </c>
      <c r="J13" s="229"/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Späth, Marcel</v>
      </c>
      <c r="Q13" s="52"/>
      <c r="R13" s="53"/>
      <c r="S13" s="53"/>
      <c r="T13" s="53"/>
      <c r="U13" s="53"/>
      <c r="V13" s="53"/>
      <c r="W13" s="54" t="s">
        <v>6</v>
      </c>
      <c r="X13" s="71">
        <f>+B9</f>
        <v>0</v>
      </c>
      <c r="Y13" s="52"/>
      <c r="Z13" s="72"/>
      <c r="AA13" s="48"/>
      <c r="AB13" s="48"/>
      <c r="AC13" s="48"/>
      <c r="AD13" s="48"/>
      <c r="AE13" s="48"/>
      <c r="AF13" s="231"/>
      <c r="AG13" s="60" t="s">
        <v>4</v>
      </c>
      <c r="AH13" s="229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Francolino, Guiseppe</v>
      </c>
      <c r="F14" s="56" t="s">
        <v>6</v>
      </c>
      <c r="G14" s="43" t="str">
        <f>+B8</f>
        <v>Wriedt, Johannes</v>
      </c>
      <c r="H14" s="227">
        <v>3</v>
      </c>
      <c r="I14" s="51" t="s">
        <v>4</v>
      </c>
      <c r="J14" s="229">
        <v>0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Francolino, Guiseppe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Do, An Truong</v>
      </c>
      <c r="Y14" s="58"/>
      <c r="Z14" s="75"/>
      <c r="AA14" s="42"/>
      <c r="AB14" s="42"/>
      <c r="AC14" s="42"/>
      <c r="AD14" s="42"/>
      <c r="AE14" s="42"/>
      <c r="AF14" s="232">
        <v>3</v>
      </c>
      <c r="AG14" s="76" t="s">
        <v>4</v>
      </c>
      <c r="AH14" s="233">
        <v>0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Späth, Marcel</v>
      </c>
      <c r="F15" s="62" t="s">
        <v>6</v>
      </c>
      <c r="G15" s="63" t="str">
        <f>+B7</f>
        <v>Do, An Truong</v>
      </c>
      <c r="H15" s="228">
        <v>3</v>
      </c>
      <c r="I15" s="64" t="s">
        <v>4</v>
      </c>
      <c r="J15" s="230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Erdle, Nicolas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Wriedt, Johannes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Wriedt, Johannes</v>
      </c>
      <c r="F18" s="54" t="s">
        <v>6</v>
      </c>
      <c r="G18" s="48">
        <f>+B9</f>
        <v>0</v>
      </c>
      <c r="H18" s="231"/>
      <c r="I18" s="51" t="s">
        <v>4</v>
      </c>
      <c r="J18" s="235"/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Francolino, Guiseppe</v>
      </c>
      <c r="Q18" s="22"/>
      <c r="R18" s="114"/>
      <c r="S18" s="114"/>
      <c r="T18" s="114"/>
      <c r="U18" s="114"/>
      <c r="V18" s="114"/>
      <c r="W18" s="115" t="s">
        <v>6</v>
      </c>
      <c r="X18" s="25">
        <f>+B9</f>
        <v>0</v>
      </c>
      <c r="Y18" s="22"/>
      <c r="Z18" s="114"/>
      <c r="AA18" s="114"/>
      <c r="AB18" s="114"/>
      <c r="AC18" s="114"/>
      <c r="AD18" s="114"/>
      <c r="AE18" s="114"/>
      <c r="AF18" s="237"/>
      <c r="AG18" s="85" t="s">
        <v>4</v>
      </c>
      <c r="AH18" s="233"/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Erdle, Nicolas</v>
      </c>
      <c r="F19" s="57" t="s">
        <v>6</v>
      </c>
      <c r="G19" s="42" t="str">
        <f>+B7</f>
        <v>Do, An Truong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Erdle, Nicolas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Späth, Marcel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0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Francolino, Guiseppe</v>
      </c>
      <c r="F20" s="66" t="s">
        <v>6</v>
      </c>
      <c r="G20" s="61" t="str">
        <f>+B6</f>
        <v>Späth, Marcel</v>
      </c>
      <c r="H20" s="234">
        <v>3</v>
      </c>
      <c r="I20" s="69" t="s">
        <v>4</v>
      </c>
      <c r="J20" s="236">
        <v>1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Do, An Truong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Wriedt, Johannes</v>
      </c>
      <c r="Y20" s="67"/>
      <c r="Z20" s="68"/>
      <c r="AA20" s="61"/>
      <c r="AB20" s="61"/>
      <c r="AC20" s="61"/>
      <c r="AD20" s="61"/>
      <c r="AE20" s="61"/>
      <c r="AF20" s="234">
        <v>0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Do, An Truong</v>
      </c>
      <c r="F23" s="49" t="s">
        <v>6</v>
      </c>
      <c r="G23" s="50">
        <f>+B9</f>
        <v>0</v>
      </c>
      <c r="H23" s="227"/>
      <c r="I23" s="51" t="s">
        <v>4</v>
      </c>
      <c r="J23" s="229"/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Späth, Marcel</v>
      </c>
      <c r="F24" s="56" t="s">
        <v>6</v>
      </c>
      <c r="G24" s="43" t="str">
        <f>+B8</f>
        <v>Wriedt, Johannes</v>
      </c>
      <c r="H24" s="227">
        <v>3</v>
      </c>
      <c r="I24" s="51" t="s">
        <v>4</v>
      </c>
      <c r="J24" s="229">
        <v>0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Erdle, Nicolas</v>
      </c>
      <c r="F25" s="95" t="s">
        <v>6</v>
      </c>
      <c r="G25" s="93" t="str">
        <f>+B5</f>
        <v>Francolino, Guiseppe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8" t="s">
        <v>16</v>
      </c>
      <c r="Z31" s="239"/>
      <c r="AA31" s="240"/>
      <c r="AB31" s="238" t="s">
        <v>3</v>
      </c>
      <c r="AC31" s="239"/>
      <c r="AD31" s="240"/>
    </row>
    <row r="32" spans="2:30" ht="15.75">
      <c r="B32" s="128" t="str">
        <f>$B$4</f>
        <v>Erdle, Nicolas</v>
      </c>
      <c r="C32" s="102"/>
      <c r="D32" s="102"/>
      <c r="E32" s="102"/>
      <c r="F32" s="102"/>
      <c r="G32" s="129" t="str">
        <f>$G$4</f>
        <v>TGV E. Beilstein</v>
      </c>
      <c r="H32" s="102"/>
      <c r="I32" s="102"/>
      <c r="J32" s="102"/>
      <c r="K32" s="102"/>
      <c r="L32" s="102"/>
      <c r="M32" s="102"/>
      <c r="N32" s="102"/>
      <c r="O32" s="80"/>
      <c r="P32" s="132">
        <f>$Z$4</f>
        <v>4</v>
      </c>
      <c r="Q32" s="133" t="s">
        <v>4</v>
      </c>
      <c r="R32" s="132">
        <f>$AB$4</f>
        <v>0</v>
      </c>
      <c r="S32" s="134"/>
      <c r="T32" s="135">
        <f>$AC$4</f>
        <v>12</v>
      </c>
      <c r="U32" s="136"/>
      <c r="V32" s="133" t="s">
        <v>4</v>
      </c>
      <c r="W32" s="137">
        <f>$AE$4</f>
        <v>0</v>
      </c>
      <c r="X32" s="138"/>
      <c r="Y32" s="102"/>
      <c r="Z32" s="130">
        <f aca="true" t="shared" si="2" ref="Z32:Z37">SUM(T32-W32)</f>
        <v>12</v>
      </c>
      <c r="AA32" s="131"/>
      <c r="AB32" s="45"/>
      <c r="AC32" s="153">
        <v>1</v>
      </c>
      <c r="AD32" s="46"/>
    </row>
    <row r="33" spans="2:30" ht="15.75">
      <c r="B33" s="154" t="str">
        <f>$B$5</f>
        <v>Francolino, Guiseppe</v>
      </c>
      <c r="C33" s="58"/>
      <c r="D33" s="58"/>
      <c r="E33" s="58"/>
      <c r="F33" s="58"/>
      <c r="G33" s="155" t="str">
        <f>$G$5</f>
        <v>TG Böckingen</v>
      </c>
      <c r="H33" s="58"/>
      <c r="I33" s="58"/>
      <c r="J33" s="58"/>
      <c r="K33" s="58"/>
      <c r="L33" s="58"/>
      <c r="M33" s="58"/>
      <c r="N33" s="58"/>
      <c r="O33" s="164"/>
      <c r="P33" s="156">
        <f>$Z$5</f>
        <v>3</v>
      </c>
      <c r="Q33" s="157" t="s">
        <v>4</v>
      </c>
      <c r="R33" s="156">
        <f>$AB$5</f>
        <v>1</v>
      </c>
      <c r="S33" s="165"/>
      <c r="T33" s="162">
        <f>$AC$5</f>
        <v>9</v>
      </c>
      <c r="U33" s="159"/>
      <c r="V33" s="157" t="s">
        <v>4</v>
      </c>
      <c r="W33" s="158">
        <f>$AE$5</f>
        <v>4</v>
      </c>
      <c r="X33" s="163"/>
      <c r="Y33" s="58"/>
      <c r="Z33" s="160">
        <f t="shared" si="2"/>
        <v>5</v>
      </c>
      <c r="AA33" s="161"/>
      <c r="AB33" s="45"/>
      <c r="AC33" s="153">
        <v>2</v>
      </c>
      <c r="AD33" s="46"/>
    </row>
    <row r="34" spans="2:30" ht="15.75">
      <c r="B34" s="128" t="str">
        <f>$B$6</f>
        <v>Späth, Marcel</v>
      </c>
      <c r="C34" s="102"/>
      <c r="D34" s="102"/>
      <c r="E34" s="102"/>
      <c r="F34" s="102"/>
      <c r="G34" s="129" t="str">
        <f>$G$6</f>
        <v>TSV Erlenbach</v>
      </c>
      <c r="H34" s="102"/>
      <c r="I34" s="102"/>
      <c r="J34" s="102"/>
      <c r="K34" s="102"/>
      <c r="L34" s="102"/>
      <c r="M34" s="102"/>
      <c r="N34" s="102"/>
      <c r="O34" s="80"/>
      <c r="P34" s="132">
        <f>$Z$6</f>
        <v>2</v>
      </c>
      <c r="Q34" s="133" t="s">
        <v>4</v>
      </c>
      <c r="R34" s="132">
        <f>$AB$6</f>
        <v>2</v>
      </c>
      <c r="S34" s="134"/>
      <c r="T34" s="135">
        <f>$AC$6</f>
        <v>7</v>
      </c>
      <c r="U34" s="136"/>
      <c r="V34" s="133" t="s">
        <v>4</v>
      </c>
      <c r="W34" s="137">
        <f>$AE$6</f>
        <v>6</v>
      </c>
      <c r="X34" s="138"/>
      <c r="Y34" s="102"/>
      <c r="Z34" s="130">
        <f t="shared" si="2"/>
        <v>1</v>
      </c>
      <c r="AA34" s="131"/>
      <c r="AB34" s="45"/>
      <c r="AC34" s="153">
        <v>3</v>
      </c>
      <c r="AD34" s="46"/>
    </row>
    <row r="35" spans="2:30" ht="15.75">
      <c r="B35" s="128" t="str">
        <f>$B$8</f>
        <v>Wriedt, Johannes</v>
      </c>
      <c r="C35" s="102"/>
      <c r="D35" s="102"/>
      <c r="E35" s="82"/>
      <c r="F35" s="102"/>
      <c r="G35" s="129" t="str">
        <f>$G$8</f>
        <v>TSB Horkheim</v>
      </c>
      <c r="H35" s="102"/>
      <c r="I35" s="102"/>
      <c r="J35" s="102"/>
      <c r="K35" s="102"/>
      <c r="L35" s="102"/>
      <c r="M35" s="102"/>
      <c r="N35" s="102"/>
      <c r="O35" s="80"/>
      <c r="P35" s="132">
        <f>$Z$8</f>
        <v>1</v>
      </c>
      <c r="Q35" s="133" t="s">
        <v>4</v>
      </c>
      <c r="R35" s="132">
        <f>$AB$8</f>
        <v>3</v>
      </c>
      <c r="S35" s="134"/>
      <c r="T35" s="135">
        <f>$AC$8</f>
        <v>3</v>
      </c>
      <c r="U35" s="136"/>
      <c r="V35" s="133" t="s">
        <v>4</v>
      </c>
      <c r="W35" s="137">
        <f>$AE$8</f>
        <v>9</v>
      </c>
      <c r="X35" s="138"/>
      <c r="Y35" s="102"/>
      <c r="Z35" s="130">
        <f t="shared" si="2"/>
        <v>-6</v>
      </c>
      <c r="AA35" s="131"/>
      <c r="AB35" s="45"/>
      <c r="AC35" s="153">
        <v>4</v>
      </c>
      <c r="AD35" s="46"/>
    </row>
    <row r="36" spans="2:30" ht="15.75">
      <c r="B36" s="128">
        <f>$B$9</f>
        <v>0</v>
      </c>
      <c r="C36" s="102"/>
      <c r="D36" s="102"/>
      <c r="E36" s="102"/>
      <c r="F36" s="102"/>
      <c r="G36" s="129">
        <f>$G$9</f>
        <v>0</v>
      </c>
      <c r="H36" s="102"/>
      <c r="I36" s="102"/>
      <c r="J36" s="102"/>
      <c r="K36" s="102"/>
      <c r="L36" s="102"/>
      <c r="M36" s="102"/>
      <c r="N36" s="102"/>
      <c r="O36" s="80"/>
      <c r="P36" s="132">
        <f>$Z$9</f>
        <v>0</v>
      </c>
      <c r="Q36" s="133" t="s">
        <v>4</v>
      </c>
      <c r="R36" s="132">
        <f>$AB$9</f>
        <v>0</v>
      </c>
      <c r="S36" s="134"/>
      <c r="T36" s="135">
        <f>$AC$9</f>
        <v>0</v>
      </c>
      <c r="U36" s="136"/>
      <c r="V36" s="133" t="s">
        <v>4</v>
      </c>
      <c r="W36" s="137">
        <f>$AE$9</f>
        <v>0</v>
      </c>
      <c r="X36" s="138"/>
      <c r="Y36" s="102"/>
      <c r="Z36" s="130">
        <f t="shared" si="2"/>
        <v>0</v>
      </c>
      <c r="AA36" s="131"/>
      <c r="AB36" s="45"/>
      <c r="AC36" s="153">
        <v>5</v>
      </c>
      <c r="AD36" s="46"/>
    </row>
    <row r="37" spans="2:30" ht="16.5" thickBot="1">
      <c r="B37" s="124" t="str">
        <f>$B$7</f>
        <v>Do, An Truong</v>
      </c>
      <c r="C37" s="67"/>
      <c r="D37" s="67"/>
      <c r="E37" s="67"/>
      <c r="F37" s="67"/>
      <c r="G37" s="125" t="str">
        <f>$G$7</f>
        <v>DJK SB Heilbronn</v>
      </c>
      <c r="H37" s="67"/>
      <c r="I37" s="67"/>
      <c r="J37" s="67"/>
      <c r="K37" s="67"/>
      <c r="L37" s="67"/>
      <c r="M37" s="67"/>
      <c r="N37" s="67"/>
      <c r="O37" s="65"/>
      <c r="P37" s="139">
        <f>$Z$7</f>
        <v>0</v>
      </c>
      <c r="Q37" s="140" t="s">
        <v>4</v>
      </c>
      <c r="R37" s="139">
        <f>$AB$7</f>
        <v>4</v>
      </c>
      <c r="S37" s="141"/>
      <c r="T37" s="142">
        <f>$AC$7</f>
        <v>0</v>
      </c>
      <c r="U37" s="143"/>
      <c r="V37" s="140" t="s">
        <v>4</v>
      </c>
      <c r="W37" s="144">
        <f>$AE$7</f>
        <v>12</v>
      </c>
      <c r="X37" s="145"/>
      <c r="Y37" s="67"/>
      <c r="Z37" s="126">
        <f t="shared" si="2"/>
        <v>-12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10</v>
      </c>
      <c r="P38" s="146"/>
      <c r="Q38" s="147" t="s">
        <v>4</v>
      </c>
      <c r="R38" s="148">
        <f>SUM(R32:R37)</f>
        <v>10</v>
      </c>
      <c r="S38" s="149"/>
      <c r="T38" s="150">
        <f>SUM(T32:T37)</f>
        <v>31</v>
      </c>
      <c r="U38" s="148"/>
      <c r="V38" s="140" t="s">
        <v>4</v>
      </c>
      <c r="W38" s="148">
        <f>SUM(W32:W37)</f>
        <v>31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A38"/>
  <sheetViews>
    <sheetView workbookViewId="0" topLeftCell="A1">
      <selection activeCell="B6" sqref="B6"/>
    </sheetView>
  </sheetViews>
  <sheetFormatPr defaultColWidth="11.421875" defaultRowHeight="12.75"/>
  <cols>
    <col min="1" max="1" width="4.7109375" style="21" customWidth="1"/>
    <col min="2" max="4" width="1.8515625" style="21" customWidth="1"/>
    <col min="5" max="5" width="12.7109375" style="21" customWidth="1"/>
    <col min="6" max="6" width="1.7109375" style="21" customWidth="1"/>
    <col min="7" max="7" width="14.7109375" style="21" customWidth="1"/>
    <col min="8" max="8" width="2.00390625" style="21" customWidth="1"/>
    <col min="9" max="9" width="2.00390625" style="22" customWidth="1"/>
    <col min="10" max="10" width="2.00390625" style="21" customWidth="1"/>
    <col min="11" max="11" width="1.8515625" style="21" customWidth="1"/>
    <col min="12" max="12" width="2.00390625" style="21" customWidth="1"/>
    <col min="13" max="13" width="1.8515625" style="21" customWidth="1"/>
    <col min="14" max="24" width="2.00390625" style="21" customWidth="1"/>
    <col min="25" max="25" width="1.8515625" style="21" customWidth="1"/>
    <col min="26" max="26" width="3.00390625" style="21" customWidth="1"/>
    <col min="27" max="27" width="1.8515625" style="21" customWidth="1"/>
    <col min="28" max="28" width="2.7109375" style="21" customWidth="1"/>
    <col min="29" max="29" width="3.28125" style="21" customWidth="1"/>
    <col min="30" max="30" width="1.8515625" style="21" customWidth="1"/>
    <col min="31" max="31" width="3.28125" style="21" customWidth="1"/>
    <col min="32" max="32" width="1.8515625" style="21" customWidth="1"/>
    <col min="33" max="33" width="3.28125" style="21" customWidth="1"/>
    <col min="34" max="34" width="1.8515625" style="21" customWidth="1"/>
    <col min="35" max="36" width="10.7109375" style="21" customWidth="1"/>
    <col min="37" max="38" width="11.421875" style="21" customWidth="1"/>
    <col min="39" max="39" width="6.8515625" style="21" customWidth="1"/>
    <col min="40" max="41" width="10.7109375" style="21" customWidth="1"/>
    <col min="42" max="47" width="11.421875" style="21" customWidth="1"/>
    <col min="48" max="48" width="6.8515625" style="21" customWidth="1"/>
    <col min="49" max="56" width="11.421875" style="21" customWidth="1"/>
    <col min="57" max="57" width="6.8515625" style="21" customWidth="1"/>
    <col min="58" max="65" width="11.421875" style="21" customWidth="1"/>
    <col min="66" max="66" width="6.8515625" style="21" customWidth="1"/>
    <col min="67" max="74" width="11.421875" style="21" customWidth="1"/>
    <col min="75" max="75" width="6.8515625" style="21" customWidth="1"/>
    <col min="76" max="16384" width="11.421875" style="21" customWidth="1"/>
  </cols>
  <sheetData>
    <row r="1" spans="1:33" ht="15.75" customHeight="1">
      <c r="A1" s="20" t="s">
        <v>12</v>
      </c>
      <c r="B1" s="20"/>
      <c r="C1" s="20"/>
      <c r="D1" s="20"/>
      <c r="E1" s="20"/>
      <c r="F1" s="20"/>
      <c r="G1" s="206" t="s">
        <v>17</v>
      </c>
      <c r="H1" s="98"/>
      <c r="I1" s="99"/>
      <c r="J1" s="98"/>
      <c r="K1" s="98"/>
      <c r="L1" s="98"/>
      <c r="M1" s="98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07" t="s">
        <v>26</v>
      </c>
      <c r="Z1" s="23"/>
      <c r="AA1" s="23"/>
      <c r="AB1" s="23"/>
      <c r="AC1" s="23"/>
      <c r="AD1" s="23"/>
      <c r="AE1" s="23"/>
      <c r="AF1" s="23"/>
      <c r="AG1" s="23"/>
    </row>
    <row r="2" spans="1:34" ht="16.5" thickBot="1">
      <c r="A2" s="24"/>
      <c r="B2" s="1"/>
      <c r="C2" s="1"/>
      <c r="D2" s="1"/>
      <c r="E2" s="173"/>
      <c r="F2" s="1"/>
      <c r="G2" s="1"/>
      <c r="H2" s="1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.75">
      <c r="A3" s="177" t="s">
        <v>0</v>
      </c>
      <c r="B3" s="28" t="s">
        <v>1</v>
      </c>
      <c r="C3" s="26"/>
      <c r="D3" s="27"/>
      <c r="F3" s="29"/>
      <c r="G3" s="30" t="s">
        <v>2</v>
      </c>
      <c r="H3" s="31"/>
      <c r="I3" s="32">
        <v>1</v>
      </c>
      <c r="J3" s="33"/>
      <c r="K3" s="31"/>
      <c r="L3" s="32">
        <v>2</v>
      </c>
      <c r="M3" s="33"/>
      <c r="N3" s="31"/>
      <c r="O3" s="32">
        <v>3</v>
      </c>
      <c r="P3" s="33"/>
      <c r="Q3" s="34"/>
      <c r="R3" s="32">
        <v>4</v>
      </c>
      <c r="S3" s="32"/>
      <c r="T3" s="35"/>
      <c r="U3" s="32">
        <v>5</v>
      </c>
      <c r="V3" s="33"/>
      <c r="W3" s="34"/>
      <c r="X3" s="32">
        <v>6</v>
      </c>
      <c r="Y3" s="33"/>
      <c r="Z3" s="36"/>
      <c r="AA3" s="36" t="s">
        <v>14</v>
      </c>
      <c r="AB3" s="33"/>
      <c r="AC3" s="33"/>
      <c r="AD3" s="37" t="s">
        <v>15</v>
      </c>
      <c r="AE3" s="34"/>
      <c r="AF3" s="38"/>
      <c r="AG3" s="39" t="s">
        <v>3</v>
      </c>
      <c r="AH3" s="40"/>
    </row>
    <row r="4" spans="1:34" ht="15.75">
      <c r="A4" s="174">
        <v>1</v>
      </c>
      <c r="B4" s="208" t="s">
        <v>43</v>
      </c>
      <c r="C4" s="4"/>
      <c r="D4" s="4"/>
      <c r="E4" s="171"/>
      <c r="F4" s="41"/>
      <c r="G4" s="211" t="s">
        <v>44</v>
      </c>
      <c r="H4" s="214"/>
      <c r="I4" s="215"/>
      <c r="J4" s="216"/>
      <c r="K4" s="6">
        <f>+H25</f>
        <v>3</v>
      </c>
      <c r="L4" s="3" t="s">
        <v>4</v>
      </c>
      <c r="M4" s="9">
        <f>+J25</f>
        <v>0</v>
      </c>
      <c r="N4" s="6">
        <f>+AF19</f>
        <v>3</v>
      </c>
      <c r="O4" s="3" t="s">
        <v>4</v>
      </c>
      <c r="P4" s="9">
        <f>+AH19</f>
        <v>1</v>
      </c>
      <c r="Q4" s="6">
        <f>+H19</f>
        <v>3</v>
      </c>
      <c r="R4" s="3" t="s">
        <v>4</v>
      </c>
      <c r="S4" s="10">
        <f>+J19</f>
        <v>0</v>
      </c>
      <c r="T4" s="6">
        <f>+AF15</f>
        <v>3</v>
      </c>
      <c r="U4" s="3" t="s">
        <v>4</v>
      </c>
      <c r="V4" s="10">
        <f>+AH15</f>
        <v>0</v>
      </c>
      <c r="W4" s="6">
        <f>+H13</f>
        <v>0</v>
      </c>
      <c r="X4" s="3" t="s">
        <v>4</v>
      </c>
      <c r="Y4" s="10">
        <f>+J13</f>
        <v>3</v>
      </c>
      <c r="Z4" s="8">
        <f aca="true" t="shared" si="0" ref="Z4:Z9">IF(H4&gt;2,1)+IF(K4&gt;2,1)+IF(N4&gt;2,1)+IF(Q4&gt;2,1)+IF(T4&gt;2,1)+IF(W4&gt;2,1)</f>
        <v>4</v>
      </c>
      <c r="AA4" s="3" t="s">
        <v>4</v>
      </c>
      <c r="AB4" s="9">
        <f aca="true" t="shared" si="1" ref="AB4:AB9">IF(J4&gt;2,1)+IF(M4&gt;2,1)+IF(P4&gt;2,1)+IF(S4&gt;2,1)+IF(V4&gt;2,1)+IF(Y4&gt;2,1)</f>
        <v>1</v>
      </c>
      <c r="AC4" s="10">
        <f>SUM(H4,K4,N4,Q4,T4,W4)</f>
        <v>12</v>
      </c>
      <c r="AD4" s="3" t="s">
        <v>4</v>
      </c>
      <c r="AE4" s="10">
        <f>SUM(J4,M4,P4,S4,V4,Y4)</f>
        <v>4</v>
      </c>
      <c r="AF4" s="241"/>
      <c r="AG4" s="242"/>
      <c r="AH4" s="243"/>
    </row>
    <row r="5" spans="1:34" ht="15.75">
      <c r="A5" s="174">
        <v>2</v>
      </c>
      <c r="B5" s="208" t="s">
        <v>94</v>
      </c>
      <c r="C5" s="4"/>
      <c r="D5" s="4"/>
      <c r="E5" s="81"/>
      <c r="F5" s="41"/>
      <c r="G5" s="211" t="s">
        <v>34</v>
      </c>
      <c r="H5" s="42">
        <f>+M4</f>
        <v>0</v>
      </c>
      <c r="I5" s="3" t="s">
        <v>4</v>
      </c>
      <c r="J5" s="43">
        <f>+K4</f>
        <v>3</v>
      </c>
      <c r="K5" s="217"/>
      <c r="L5" s="218"/>
      <c r="M5" s="219"/>
      <c r="N5" s="6">
        <f>+H20</f>
        <v>0</v>
      </c>
      <c r="O5" s="3" t="s">
        <v>4</v>
      </c>
      <c r="P5" s="9">
        <f>+J20</f>
        <v>3</v>
      </c>
      <c r="Q5" s="6">
        <f>+AF14</f>
        <v>0</v>
      </c>
      <c r="R5" s="3" t="s">
        <v>4</v>
      </c>
      <c r="S5" s="10">
        <f>+AH14</f>
        <v>3</v>
      </c>
      <c r="T5" s="6">
        <f>+H14</f>
        <v>0</v>
      </c>
      <c r="U5" s="3" t="s">
        <v>4</v>
      </c>
      <c r="V5" s="10">
        <f>+J14</f>
        <v>3</v>
      </c>
      <c r="W5" s="6">
        <f>+AF18</f>
        <v>0</v>
      </c>
      <c r="X5" s="3" t="s">
        <v>4</v>
      </c>
      <c r="Y5" s="10">
        <f>+AH18</f>
        <v>3</v>
      </c>
      <c r="Z5" s="8">
        <f t="shared" si="0"/>
        <v>0</v>
      </c>
      <c r="AA5" s="3" t="s">
        <v>4</v>
      </c>
      <c r="AB5" s="9">
        <f t="shared" si="1"/>
        <v>5</v>
      </c>
      <c r="AC5" s="10">
        <f>SUM(H14,J25,AF18,H20,AF14)</f>
        <v>0</v>
      </c>
      <c r="AD5" s="3" t="s">
        <v>4</v>
      </c>
      <c r="AE5" s="10">
        <f>SUM(J14,H25,AH18,J20,AH14)</f>
        <v>15</v>
      </c>
      <c r="AF5" s="241"/>
      <c r="AG5" s="242"/>
      <c r="AH5" s="243"/>
    </row>
    <row r="6" spans="1:34" ht="15.75">
      <c r="A6" s="174">
        <v>3</v>
      </c>
      <c r="B6" s="208" t="s">
        <v>122</v>
      </c>
      <c r="C6" s="4"/>
      <c r="D6" s="4"/>
      <c r="E6" s="81"/>
      <c r="F6" s="41"/>
      <c r="G6" s="211" t="s">
        <v>55</v>
      </c>
      <c r="H6" s="42">
        <f>+P4</f>
        <v>1</v>
      </c>
      <c r="I6" s="3" t="s">
        <v>4</v>
      </c>
      <c r="J6" s="43">
        <f>+N4</f>
        <v>3</v>
      </c>
      <c r="K6" s="42">
        <f>+P5</f>
        <v>3</v>
      </c>
      <c r="L6" s="4" t="s">
        <v>4</v>
      </c>
      <c r="M6" s="43">
        <f>+N5</f>
        <v>0</v>
      </c>
      <c r="N6" s="217"/>
      <c r="O6" s="215"/>
      <c r="P6" s="220"/>
      <c r="Q6" s="6">
        <f>+H15</f>
        <v>3</v>
      </c>
      <c r="R6" s="3" t="s">
        <v>4</v>
      </c>
      <c r="S6" s="10">
        <f>+J15</f>
        <v>0</v>
      </c>
      <c r="T6" s="6">
        <f>+H24</f>
        <v>1</v>
      </c>
      <c r="U6" s="3" t="s">
        <v>4</v>
      </c>
      <c r="V6" s="9">
        <f>+J24</f>
        <v>3</v>
      </c>
      <c r="W6" s="6">
        <f>+AF13</f>
        <v>1</v>
      </c>
      <c r="X6" s="3" t="s">
        <v>4</v>
      </c>
      <c r="Y6" s="10">
        <f>+AH13</f>
        <v>3</v>
      </c>
      <c r="Z6" s="8">
        <f t="shared" si="0"/>
        <v>2</v>
      </c>
      <c r="AA6" s="3" t="s">
        <v>4</v>
      </c>
      <c r="AB6" s="9">
        <f t="shared" si="1"/>
        <v>3</v>
      </c>
      <c r="AC6" s="10">
        <f>SUM(H15,H24,AH19,J20,AF13)</f>
        <v>9</v>
      </c>
      <c r="AD6" s="3" t="s">
        <v>4</v>
      </c>
      <c r="AE6" s="10">
        <f>SUM(J15,J24,AF19,H20,AH13)</f>
        <v>9</v>
      </c>
      <c r="AF6" s="241"/>
      <c r="AG6" s="242"/>
      <c r="AH6" s="243"/>
    </row>
    <row r="7" spans="1:34" ht="15.75">
      <c r="A7" s="174">
        <v>4</v>
      </c>
      <c r="B7" s="208" t="s">
        <v>95</v>
      </c>
      <c r="C7" s="4"/>
      <c r="D7" s="4"/>
      <c r="E7" s="81"/>
      <c r="F7" s="41"/>
      <c r="G7" s="211" t="s">
        <v>59</v>
      </c>
      <c r="H7" s="42">
        <f>+S4</f>
        <v>0</v>
      </c>
      <c r="I7" s="3" t="s">
        <v>4</v>
      </c>
      <c r="J7" s="43">
        <f>+Q4</f>
        <v>3</v>
      </c>
      <c r="K7" s="42">
        <f>+S5</f>
        <v>3</v>
      </c>
      <c r="L7" s="4" t="s">
        <v>4</v>
      </c>
      <c r="M7" s="43">
        <f>+Q5</f>
        <v>0</v>
      </c>
      <c r="N7" s="42">
        <f>+S6</f>
        <v>0</v>
      </c>
      <c r="O7" s="3" t="s">
        <v>4</v>
      </c>
      <c r="P7" s="9">
        <f>+Q6</f>
        <v>3</v>
      </c>
      <c r="Q7" s="221"/>
      <c r="R7" s="215"/>
      <c r="S7" s="216"/>
      <c r="T7" s="6">
        <f>+AF20</f>
        <v>0</v>
      </c>
      <c r="U7" s="44" t="s">
        <v>4</v>
      </c>
      <c r="V7" s="10">
        <f>+AH20</f>
        <v>3</v>
      </c>
      <c r="W7" s="6">
        <f>+H23</f>
        <v>0</v>
      </c>
      <c r="X7" s="3" t="s">
        <v>4</v>
      </c>
      <c r="Y7" s="10">
        <f>+J23</f>
        <v>3</v>
      </c>
      <c r="Z7" s="8">
        <f t="shared" si="0"/>
        <v>1</v>
      </c>
      <c r="AA7" s="3" t="s">
        <v>4</v>
      </c>
      <c r="AB7" s="9">
        <f t="shared" si="1"/>
        <v>4</v>
      </c>
      <c r="AC7" s="10">
        <f>SUM(J15,H23,AF20,J19,AH14)</f>
        <v>3</v>
      </c>
      <c r="AD7" s="3" t="s">
        <v>4</v>
      </c>
      <c r="AE7" s="10">
        <f>SUM(H15,J23,AH20,H19,AF14)</f>
        <v>12</v>
      </c>
      <c r="AF7" s="241"/>
      <c r="AG7" s="242"/>
      <c r="AH7" s="243"/>
    </row>
    <row r="8" spans="1:34" ht="15.75">
      <c r="A8" s="175">
        <v>5</v>
      </c>
      <c r="B8" s="209" t="s">
        <v>96</v>
      </c>
      <c r="C8" s="1"/>
      <c r="D8" s="25"/>
      <c r="E8" s="81"/>
      <c r="F8" s="151"/>
      <c r="G8" s="212" t="s">
        <v>38</v>
      </c>
      <c r="H8" s="1">
        <f>+V4</f>
        <v>0</v>
      </c>
      <c r="I8" s="3" t="s">
        <v>4</v>
      </c>
      <c r="J8" s="2">
        <f>+T4</f>
        <v>3</v>
      </c>
      <c r="K8" s="1">
        <f>+V5</f>
        <v>3</v>
      </c>
      <c r="L8" s="4" t="s">
        <v>4</v>
      </c>
      <c r="M8" s="2">
        <f>+T5</f>
        <v>0</v>
      </c>
      <c r="N8" s="1">
        <f>+V6</f>
        <v>3</v>
      </c>
      <c r="O8" s="3" t="s">
        <v>4</v>
      </c>
      <c r="P8" s="2">
        <f>+T6</f>
        <v>1</v>
      </c>
      <c r="Q8" s="1">
        <f>+V7</f>
        <v>3</v>
      </c>
      <c r="R8" s="5" t="s">
        <v>4</v>
      </c>
      <c r="S8" s="1">
        <f>+T7</f>
        <v>0</v>
      </c>
      <c r="T8" s="222"/>
      <c r="U8" s="223"/>
      <c r="V8" s="223"/>
      <c r="W8" s="6">
        <f>+H18</f>
        <v>0</v>
      </c>
      <c r="X8" s="3" t="s">
        <v>4</v>
      </c>
      <c r="Y8" s="7">
        <f>+J18</f>
        <v>3</v>
      </c>
      <c r="Z8" s="8">
        <f t="shared" si="0"/>
        <v>3</v>
      </c>
      <c r="AA8" s="3" t="s">
        <v>4</v>
      </c>
      <c r="AB8" s="9">
        <f t="shared" si="1"/>
        <v>2</v>
      </c>
      <c r="AC8" s="10">
        <f>SUM(J14,J24,AH20,H18,AH15)</f>
        <v>9</v>
      </c>
      <c r="AD8" s="3" t="s">
        <v>4</v>
      </c>
      <c r="AE8" s="9">
        <f>SUM(H14,H24,AF20,J18,AF15)</f>
        <v>7</v>
      </c>
      <c r="AF8" s="241"/>
      <c r="AG8" s="242"/>
      <c r="AH8" s="243"/>
    </row>
    <row r="9" spans="1:34" ht="15.75" customHeight="1" thickBot="1">
      <c r="A9" s="176">
        <v>6</v>
      </c>
      <c r="B9" s="210" t="s">
        <v>97</v>
      </c>
      <c r="C9" s="11"/>
      <c r="D9" s="11"/>
      <c r="E9" s="172"/>
      <c r="F9" s="12"/>
      <c r="G9" s="213" t="s">
        <v>98</v>
      </c>
      <c r="H9" s="13">
        <f>+Y4</f>
        <v>3</v>
      </c>
      <c r="I9" s="14" t="s">
        <v>4</v>
      </c>
      <c r="J9" s="15">
        <f>+W4</f>
        <v>0</v>
      </c>
      <c r="K9" s="13">
        <f>+Y5</f>
        <v>3</v>
      </c>
      <c r="L9" s="11" t="s">
        <v>4</v>
      </c>
      <c r="M9" s="15">
        <f>+W5</f>
        <v>0</v>
      </c>
      <c r="N9" s="13">
        <f>+Y6</f>
        <v>3</v>
      </c>
      <c r="O9" s="14" t="s">
        <v>4</v>
      </c>
      <c r="P9" s="16">
        <f>+W6</f>
        <v>1</v>
      </c>
      <c r="Q9" s="17">
        <f>+Y7</f>
        <v>3</v>
      </c>
      <c r="R9" s="14" t="s">
        <v>4</v>
      </c>
      <c r="S9" s="18">
        <f>+W7</f>
        <v>0</v>
      </c>
      <c r="T9" s="17">
        <f>+Y8</f>
        <v>3</v>
      </c>
      <c r="U9" s="14" t="s">
        <v>4</v>
      </c>
      <c r="V9" s="16">
        <f>+W8</f>
        <v>0</v>
      </c>
      <c r="W9" s="224"/>
      <c r="X9" s="225"/>
      <c r="Y9" s="226"/>
      <c r="Z9" s="19">
        <f t="shared" si="0"/>
        <v>5</v>
      </c>
      <c r="AA9" s="14" t="s">
        <v>4</v>
      </c>
      <c r="AB9" s="16">
        <f t="shared" si="1"/>
        <v>0</v>
      </c>
      <c r="AC9" s="18">
        <f>SUM(J13,J23,AH18,J18,AH13)</f>
        <v>15</v>
      </c>
      <c r="AD9" s="14" t="s">
        <v>4</v>
      </c>
      <c r="AE9" s="18">
        <f>SUM(H13,H23,AF18,H18,AF13)</f>
        <v>1</v>
      </c>
      <c r="AF9" s="244"/>
      <c r="AG9" s="245"/>
      <c r="AH9" s="246"/>
    </row>
    <row r="10" spans="1:34" ht="26.25" customHeight="1" thickBot="1">
      <c r="A10" s="100"/>
      <c r="I10" s="21"/>
      <c r="K10" s="100"/>
      <c r="L10" s="100"/>
      <c r="Z10" s="170">
        <f>SUM(Z4:Z9)</f>
        <v>15</v>
      </c>
      <c r="AA10" s="170"/>
      <c r="AB10" s="170">
        <f>SUM(AB4:AB9)</f>
        <v>15</v>
      </c>
      <c r="AC10" s="170">
        <f>SUM(AC4:AC9)</f>
        <v>48</v>
      </c>
      <c r="AD10" s="170"/>
      <c r="AE10" s="170">
        <f>SUM(AE4:AE9)</f>
        <v>48</v>
      </c>
      <c r="AH10" s="46"/>
    </row>
    <row r="11" spans="1:34" ht="15.75" customHeight="1" thickBot="1">
      <c r="A11" s="114"/>
      <c r="B11" s="108"/>
      <c r="C11" s="106"/>
      <c r="D11" s="106"/>
      <c r="E11" s="107" t="s">
        <v>1</v>
      </c>
      <c r="F11" s="107"/>
      <c r="G11" s="107" t="s">
        <v>1</v>
      </c>
      <c r="H11" s="105" t="s">
        <v>5</v>
      </c>
      <c r="I11" s="105"/>
      <c r="J11" s="109"/>
      <c r="K11" s="89"/>
      <c r="L11" s="116"/>
      <c r="M11" s="110"/>
      <c r="N11" s="105"/>
      <c r="O11" s="111"/>
      <c r="P11" s="105"/>
      <c r="Q11" s="105"/>
      <c r="R11" s="105" t="s">
        <v>1</v>
      </c>
      <c r="S11" s="105"/>
      <c r="T11" s="105"/>
      <c r="U11" s="105"/>
      <c r="V11" s="105"/>
      <c r="W11" s="105"/>
      <c r="X11" s="105"/>
      <c r="Y11" s="105"/>
      <c r="Z11" s="105"/>
      <c r="AA11" s="105" t="s">
        <v>1</v>
      </c>
      <c r="AB11" s="105"/>
      <c r="AC11" s="105"/>
      <c r="AD11" s="105"/>
      <c r="AE11" s="105"/>
      <c r="AF11" s="105" t="s">
        <v>5</v>
      </c>
      <c r="AG11" s="105"/>
      <c r="AH11" s="109"/>
    </row>
    <row r="12" spans="1:34" ht="16.5" customHeight="1">
      <c r="A12" s="22"/>
      <c r="B12" s="103" t="s">
        <v>8</v>
      </c>
      <c r="C12" s="100"/>
      <c r="D12" s="100"/>
      <c r="E12" s="100"/>
      <c r="F12" s="100"/>
      <c r="G12" s="100"/>
      <c r="H12" s="100"/>
      <c r="I12" s="100"/>
      <c r="J12" s="101"/>
      <c r="K12" s="22"/>
      <c r="L12" s="46"/>
      <c r="M12" s="103" t="s">
        <v>7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1"/>
    </row>
    <row r="13" spans="1:79" s="1" customFormat="1" ht="15.75">
      <c r="A13" s="114"/>
      <c r="B13" s="178">
        <v>1</v>
      </c>
      <c r="C13" s="179" t="s">
        <v>6</v>
      </c>
      <c r="D13" s="180">
        <v>6</v>
      </c>
      <c r="E13" s="48" t="str">
        <f>+B4</f>
        <v>Jaksch, Christian</v>
      </c>
      <c r="F13" s="49" t="s">
        <v>6</v>
      </c>
      <c r="G13" s="50" t="str">
        <f>+B9</f>
        <v>Rembe, Valentin</v>
      </c>
      <c r="H13" s="227">
        <v>0</v>
      </c>
      <c r="I13" s="51" t="s">
        <v>4</v>
      </c>
      <c r="J13" s="229">
        <v>3</v>
      </c>
      <c r="K13" s="52"/>
      <c r="L13" s="117"/>
      <c r="M13" s="199">
        <v>3</v>
      </c>
      <c r="N13" s="200" t="s">
        <v>6</v>
      </c>
      <c r="O13" s="201">
        <v>6</v>
      </c>
      <c r="P13" s="48" t="str">
        <f>+B6</f>
        <v>Kiesel, Benjamin</v>
      </c>
      <c r="Q13" s="52"/>
      <c r="R13" s="53"/>
      <c r="S13" s="53"/>
      <c r="T13" s="53"/>
      <c r="U13" s="53"/>
      <c r="V13" s="53"/>
      <c r="W13" s="54" t="s">
        <v>6</v>
      </c>
      <c r="X13" s="71" t="str">
        <f>+B9</f>
        <v>Rembe, Valentin</v>
      </c>
      <c r="Y13" s="52"/>
      <c r="Z13" s="72"/>
      <c r="AA13" s="48"/>
      <c r="AB13" s="48"/>
      <c r="AC13" s="48"/>
      <c r="AD13" s="48"/>
      <c r="AE13" s="48"/>
      <c r="AF13" s="231">
        <v>1</v>
      </c>
      <c r="AG13" s="60" t="s">
        <v>4</v>
      </c>
      <c r="AH13" s="229">
        <v>3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</row>
    <row r="14" spans="1:79" s="1" customFormat="1" ht="15.75">
      <c r="A14" s="152"/>
      <c r="B14" s="181">
        <v>2</v>
      </c>
      <c r="C14" s="182" t="s">
        <v>6</v>
      </c>
      <c r="D14" s="183">
        <v>5</v>
      </c>
      <c r="E14" s="42" t="str">
        <f>+B5</f>
        <v>Schadt, Claudio</v>
      </c>
      <c r="F14" s="56" t="s">
        <v>6</v>
      </c>
      <c r="G14" s="43" t="str">
        <f>+B8</f>
        <v>Masson, Sven</v>
      </c>
      <c r="H14" s="227">
        <v>0</v>
      </c>
      <c r="I14" s="51" t="s">
        <v>4</v>
      </c>
      <c r="J14" s="229">
        <v>3</v>
      </c>
      <c r="K14" s="22"/>
      <c r="L14" s="46"/>
      <c r="M14" s="202">
        <v>2</v>
      </c>
      <c r="N14" s="203" t="s">
        <v>6</v>
      </c>
      <c r="O14" s="204">
        <v>4</v>
      </c>
      <c r="P14" s="42" t="str">
        <f>+B5</f>
        <v>Schadt, Claudio</v>
      </c>
      <c r="Q14" s="58"/>
      <c r="R14" s="59"/>
      <c r="S14" s="59"/>
      <c r="T14" s="59"/>
      <c r="U14" s="59"/>
      <c r="V14" s="59"/>
      <c r="W14" s="57" t="s">
        <v>6</v>
      </c>
      <c r="X14" s="74" t="str">
        <f>+B7</f>
        <v>Carew, Christoph</v>
      </c>
      <c r="Y14" s="58"/>
      <c r="Z14" s="75"/>
      <c r="AA14" s="42"/>
      <c r="AB14" s="42"/>
      <c r="AC14" s="42"/>
      <c r="AD14" s="42"/>
      <c r="AE14" s="42"/>
      <c r="AF14" s="232">
        <v>0</v>
      </c>
      <c r="AG14" s="76" t="s">
        <v>4</v>
      </c>
      <c r="AH14" s="233">
        <v>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</row>
    <row r="15" spans="1:79" s="1" customFormat="1" ht="16.5" thickBot="1">
      <c r="A15" s="114"/>
      <c r="B15" s="184">
        <v>3</v>
      </c>
      <c r="C15" s="185" t="s">
        <v>6</v>
      </c>
      <c r="D15" s="186">
        <v>4</v>
      </c>
      <c r="E15" s="61" t="str">
        <f>+B6</f>
        <v>Kiesel, Benjamin</v>
      </c>
      <c r="F15" s="62" t="s">
        <v>6</v>
      </c>
      <c r="G15" s="63" t="str">
        <f>+B7</f>
        <v>Carew, Christoph</v>
      </c>
      <c r="H15" s="228">
        <v>3</v>
      </c>
      <c r="I15" s="64" t="s">
        <v>4</v>
      </c>
      <c r="J15" s="230">
        <v>0</v>
      </c>
      <c r="K15" s="22"/>
      <c r="L15" s="113"/>
      <c r="M15" s="196">
        <v>1</v>
      </c>
      <c r="N15" s="191" t="s">
        <v>6</v>
      </c>
      <c r="O15" s="205">
        <v>5</v>
      </c>
      <c r="P15" s="93" t="str">
        <f>+B4</f>
        <v>Jaksch, Christian</v>
      </c>
      <c r="Q15" s="93"/>
      <c r="R15" s="93"/>
      <c r="S15" s="93"/>
      <c r="T15" s="93"/>
      <c r="U15" s="93"/>
      <c r="V15" s="93"/>
      <c r="W15" s="92" t="s">
        <v>6</v>
      </c>
      <c r="X15" s="93" t="str">
        <f>+B8</f>
        <v>Masson, Sven</v>
      </c>
      <c r="Y15" s="93"/>
      <c r="Z15" s="93"/>
      <c r="AA15" s="93"/>
      <c r="AB15" s="93"/>
      <c r="AC15" s="93"/>
      <c r="AD15" s="93"/>
      <c r="AE15" s="91"/>
      <c r="AF15" s="228">
        <v>3</v>
      </c>
      <c r="AG15" s="64" t="s">
        <v>4</v>
      </c>
      <c r="AH15" s="230">
        <v>0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</row>
    <row r="16" spans="1:79" s="1" customFormat="1" ht="16.5" thickBot="1">
      <c r="A16" s="25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</row>
    <row r="17" spans="1:79" s="83" customFormat="1" ht="16.5" customHeight="1">
      <c r="A17" s="25"/>
      <c r="B17" s="103" t="s">
        <v>9</v>
      </c>
      <c r="C17" s="86"/>
      <c r="D17" s="86"/>
      <c r="E17" s="86"/>
      <c r="F17" s="86"/>
      <c r="G17" s="86"/>
      <c r="H17" s="86"/>
      <c r="I17" s="86"/>
      <c r="J17" s="87"/>
      <c r="K17" s="112"/>
      <c r="L17" s="112"/>
      <c r="M17" s="120" t="s">
        <v>10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2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</row>
    <row r="18" spans="1:34" ht="15.75">
      <c r="A18" s="25"/>
      <c r="B18" s="178">
        <v>5</v>
      </c>
      <c r="C18" s="179" t="s">
        <v>6</v>
      </c>
      <c r="D18" s="180">
        <v>6</v>
      </c>
      <c r="E18" s="48" t="str">
        <f>+B8</f>
        <v>Masson, Sven</v>
      </c>
      <c r="F18" s="54" t="s">
        <v>6</v>
      </c>
      <c r="G18" s="48" t="str">
        <f>+B9</f>
        <v>Rembe, Valentin</v>
      </c>
      <c r="H18" s="231">
        <v>0</v>
      </c>
      <c r="I18" s="51" t="s">
        <v>4</v>
      </c>
      <c r="J18" s="235">
        <v>3</v>
      </c>
      <c r="K18" s="22"/>
      <c r="L18" s="22"/>
      <c r="M18" s="193">
        <v>2</v>
      </c>
      <c r="N18" s="194" t="s">
        <v>6</v>
      </c>
      <c r="O18" s="195">
        <v>6</v>
      </c>
      <c r="P18" s="84" t="str">
        <f>+B5</f>
        <v>Schadt, Claudio</v>
      </c>
      <c r="Q18" s="22"/>
      <c r="R18" s="114"/>
      <c r="S18" s="114"/>
      <c r="T18" s="114"/>
      <c r="U18" s="114"/>
      <c r="V18" s="114"/>
      <c r="W18" s="115" t="s">
        <v>6</v>
      </c>
      <c r="X18" s="25" t="str">
        <f>+B9</f>
        <v>Rembe, Valentin</v>
      </c>
      <c r="Y18" s="22"/>
      <c r="Z18" s="114"/>
      <c r="AA18" s="114"/>
      <c r="AB18" s="114"/>
      <c r="AC18" s="114"/>
      <c r="AD18" s="114"/>
      <c r="AE18" s="114"/>
      <c r="AF18" s="237">
        <v>0</v>
      </c>
      <c r="AG18" s="85" t="s">
        <v>4</v>
      </c>
      <c r="AH18" s="233">
        <v>3</v>
      </c>
    </row>
    <row r="19" spans="1:34" ht="18.75">
      <c r="A19" s="112"/>
      <c r="B19" s="187">
        <v>1</v>
      </c>
      <c r="C19" s="188" t="s">
        <v>6</v>
      </c>
      <c r="D19" s="189">
        <v>4</v>
      </c>
      <c r="E19" s="42" t="str">
        <f>+B4</f>
        <v>Jaksch, Christian</v>
      </c>
      <c r="F19" s="57" t="s">
        <v>6</v>
      </c>
      <c r="G19" s="42" t="str">
        <f>+B7</f>
        <v>Carew, Christoph</v>
      </c>
      <c r="H19" s="231">
        <v>3</v>
      </c>
      <c r="I19" s="60" t="s">
        <v>4</v>
      </c>
      <c r="J19" s="229">
        <v>0</v>
      </c>
      <c r="K19" s="22"/>
      <c r="L19" s="22"/>
      <c r="M19" s="193">
        <v>1</v>
      </c>
      <c r="N19" s="194" t="s">
        <v>6</v>
      </c>
      <c r="O19" s="195">
        <v>3</v>
      </c>
      <c r="P19" s="96" t="str">
        <f>+B4</f>
        <v>Jaksch, Christian</v>
      </c>
      <c r="Q19" s="58"/>
      <c r="R19" s="59"/>
      <c r="S19" s="59"/>
      <c r="T19" s="59"/>
      <c r="U19" s="59"/>
      <c r="V19" s="59"/>
      <c r="W19" s="97" t="s">
        <v>6</v>
      </c>
      <c r="X19" s="90" t="str">
        <f>+B6</f>
        <v>Kiesel, Benjamin</v>
      </c>
      <c r="Y19" s="58"/>
      <c r="Z19" s="59"/>
      <c r="AA19" s="42"/>
      <c r="AB19" s="42"/>
      <c r="AC19" s="42"/>
      <c r="AD19" s="42"/>
      <c r="AE19" s="42"/>
      <c r="AF19" s="231">
        <v>3</v>
      </c>
      <c r="AG19" s="51" t="s">
        <v>4</v>
      </c>
      <c r="AH19" s="229">
        <v>1</v>
      </c>
    </row>
    <row r="20" spans="1:34" ht="16.5" thickBot="1">
      <c r="A20" s="22"/>
      <c r="B20" s="190">
        <v>2</v>
      </c>
      <c r="C20" s="191" t="s">
        <v>6</v>
      </c>
      <c r="D20" s="192">
        <v>3</v>
      </c>
      <c r="E20" s="61" t="str">
        <f>+B5</f>
        <v>Schadt, Claudio</v>
      </c>
      <c r="F20" s="66" t="s">
        <v>6</v>
      </c>
      <c r="G20" s="61" t="str">
        <f>+B6</f>
        <v>Kiesel, Benjamin</v>
      </c>
      <c r="H20" s="234">
        <v>0</v>
      </c>
      <c r="I20" s="69" t="s">
        <v>4</v>
      </c>
      <c r="J20" s="236">
        <v>3</v>
      </c>
      <c r="K20" s="22"/>
      <c r="L20" s="22"/>
      <c r="M20" s="196">
        <v>4</v>
      </c>
      <c r="N20" s="197" t="s">
        <v>6</v>
      </c>
      <c r="O20" s="198">
        <v>5</v>
      </c>
      <c r="P20" s="94" t="str">
        <f>+B7</f>
        <v>Carew, Christoph</v>
      </c>
      <c r="Q20" s="67"/>
      <c r="R20" s="68"/>
      <c r="S20" s="68"/>
      <c r="T20" s="68"/>
      <c r="U20" s="68"/>
      <c r="V20" s="68"/>
      <c r="W20" s="95" t="s">
        <v>6</v>
      </c>
      <c r="X20" s="93" t="str">
        <f>+B8</f>
        <v>Masson, Sven</v>
      </c>
      <c r="Y20" s="67"/>
      <c r="Z20" s="68"/>
      <c r="AA20" s="61"/>
      <c r="AB20" s="61"/>
      <c r="AC20" s="61"/>
      <c r="AD20" s="61"/>
      <c r="AE20" s="61"/>
      <c r="AF20" s="234">
        <v>0</v>
      </c>
      <c r="AG20" s="79" t="s">
        <v>4</v>
      </c>
      <c r="AH20" s="236">
        <v>3</v>
      </c>
    </row>
    <row r="21" spans="1:34" ht="16.5" thickBot="1">
      <c r="A21" s="25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10" ht="16.5" customHeight="1">
      <c r="A22" s="22"/>
      <c r="B22" s="103" t="s">
        <v>11</v>
      </c>
      <c r="C22" s="100"/>
      <c r="D22" s="100"/>
      <c r="E22" s="100"/>
      <c r="F22" s="100"/>
      <c r="G22" s="100"/>
      <c r="H22" s="100"/>
      <c r="I22" s="100"/>
      <c r="J22" s="101"/>
    </row>
    <row r="23" spans="1:10" ht="15.75">
      <c r="A23" s="114"/>
      <c r="B23" s="118">
        <v>4</v>
      </c>
      <c r="C23" s="70" t="s">
        <v>6</v>
      </c>
      <c r="D23" s="47">
        <v>6</v>
      </c>
      <c r="E23" s="48" t="str">
        <f>+B7</f>
        <v>Carew, Christoph</v>
      </c>
      <c r="F23" s="49" t="s">
        <v>6</v>
      </c>
      <c r="G23" s="50" t="str">
        <f>+B9</f>
        <v>Rembe, Valentin</v>
      </c>
      <c r="H23" s="227">
        <v>0</v>
      </c>
      <c r="I23" s="51" t="s">
        <v>4</v>
      </c>
      <c r="J23" s="229">
        <v>3</v>
      </c>
    </row>
    <row r="24" spans="1:10" ht="15.75">
      <c r="A24" s="114"/>
      <c r="B24" s="119">
        <v>3</v>
      </c>
      <c r="C24" s="55" t="s">
        <v>6</v>
      </c>
      <c r="D24" s="73">
        <v>5</v>
      </c>
      <c r="E24" s="42" t="str">
        <f>+B6</f>
        <v>Kiesel, Benjamin</v>
      </c>
      <c r="F24" s="56" t="s">
        <v>6</v>
      </c>
      <c r="G24" s="43" t="str">
        <f>+B8</f>
        <v>Masson, Sven</v>
      </c>
      <c r="H24" s="227">
        <v>1</v>
      </c>
      <c r="I24" s="51" t="s">
        <v>4</v>
      </c>
      <c r="J24" s="229">
        <v>3</v>
      </c>
    </row>
    <row r="25" spans="1:10" ht="16.5" thickBot="1">
      <c r="A25" s="22"/>
      <c r="B25" s="104">
        <v>1</v>
      </c>
      <c r="C25" s="77" t="s">
        <v>6</v>
      </c>
      <c r="D25" s="78">
        <v>2</v>
      </c>
      <c r="E25" s="94" t="str">
        <f>+B4</f>
        <v>Jaksch, Christian</v>
      </c>
      <c r="F25" s="95" t="s">
        <v>6</v>
      </c>
      <c r="G25" s="93" t="str">
        <f>+B5</f>
        <v>Schadt, Claudio</v>
      </c>
      <c r="H25" s="234">
        <v>3</v>
      </c>
      <c r="I25" s="79" t="s">
        <v>4</v>
      </c>
      <c r="J25" s="236">
        <v>0</v>
      </c>
    </row>
    <row r="26" ht="12.75">
      <c r="I26" s="21"/>
    </row>
    <row r="28" ht="18.75">
      <c r="B28" s="123" t="s">
        <v>13</v>
      </c>
    </row>
    <row r="29" ht="12.75">
      <c r="I29" s="21"/>
    </row>
    <row r="30" ht="13.5" thickBot="1">
      <c r="I30" s="21"/>
    </row>
    <row r="31" spans="2:30" ht="16.5" thickBot="1">
      <c r="B31" s="166" t="s">
        <v>1</v>
      </c>
      <c r="C31" s="167"/>
      <c r="D31" s="167"/>
      <c r="E31" s="167"/>
      <c r="F31" s="167"/>
      <c r="G31" s="168" t="s">
        <v>2</v>
      </c>
      <c r="H31" s="168"/>
      <c r="I31" s="168"/>
      <c r="J31" s="168"/>
      <c r="K31" s="168"/>
      <c r="L31" s="168"/>
      <c r="M31" s="168"/>
      <c r="N31" s="168"/>
      <c r="O31" s="166"/>
      <c r="P31" s="168" t="s">
        <v>14</v>
      </c>
      <c r="Q31" s="168"/>
      <c r="R31" s="168"/>
      <c r="S31" s="169"/>
      <c r="T31" s="166"/>
      <c r="U31" s="168" t="s">
        <v>15</v>
      </c>
      <c r="V31" s="168"/>
      <c r="W31" s="168"/>
      <c r="X31" s="169"/>
      <c r="Y31" s="238" t="s">
        <v>16</v>
      </c>
      <c r="Z31" s="239"/>
      <c r="AA31" s="240"/>
      <c r="AB31" s="238" t="s">
        <v>3</v>
      </c>
      <c r="AC31" s="239"/>
      <c r="AD31" s="240"/>
    </row>
    <row r="32" spans="2:30" ht="15.75">
      <c r="B32" s="128" t="str">
        <f>$B$9</f>
        <v>Rembe, Valentin</v>
      </c>
      <c r="C32" s="102"/>
      <c r="D32" s="102"/>
      <c r="E32" s="102"/>
      <c r="F32" s="102"/>
      <c r="G32" s="129" t="str">
        <f>$G$9</f>
        <v>TSV Güglingen</v>
      </c>
      <c r="H32" s="102"/>
      <c r="I32" s="102"/>
      <c r="J32" s="102"/>
      <c r="K32" s="102"/>
      <c r="L32" s="102"/>
      <c r="M32" s="102"/>
      <c r="N32" s="102"/>
      <c r="O32" s="80"/>
      <c r="P32" s="132">
        <f>$Z$9</f>
        <v>5</v>
      </c>
      <c r="Q32" s="133" t="s">
        <v>4</v>
      </c>
      <c r="R32" s="132">
        <f>$AB$9</f>
        <v>0</v>
      </c>
      <c r="S32" s="134"/>
      <c r="T32" s="135">
        <f>$AC$9</f>
        <v>15</v>
      </c>
      <c r="U32" s="136"/>
      <c r="V32" s="133" t="s">
        <v>4</v>
      </c>
      <c r="W32" s="137">
        <f>$AE$9</f>
        <v>1</v>
      </c>
      <c r="X32" s="138"/>
      <c r="Y32" s="102"/>
      <c r="Z32" s="130">
        <f aca="true" t="shared" si="2" ref="Z32:Z37">SUM(T32-W32)</f>
        <v>14</v>
      </c>
      <c r="AA32" s="131"/>
      <c r="AB32" s="45"/>
      <c r="AC32" s="153">
        <v>1</v>
      </c>
      <c r="AD32" s="46"/>
    </row>
    <row r="33" spans="2:30" ht="15.75">
      <c r="B33" s="154" t="str">
        <f>$B$4</f>
        <v>Jaksch, Christian</v>
      </c>
      <c r="C33" s="58"/>
      <c r="D33" s="58"/>
      <c r="E33" s="58"/>
      <c r="F33" s="58"/>
      <c r="G33" s="155" t="str">
        <f>$G$4</f>
        <v>TSV Herbolzheim</v>
      </c>
      <c r="H33" s="58"/>
      <c r="I33" s="58"/>
      <c r="J33" s="58"/>
      <c r="K33" s="58"/>
      <c r="L33" s="58"/>
      <c r="M33" s="58"/>
      <c r="N33" s="58"/>
      <c r="O33" s="164"/>
      <c r="P33" s="156">
        <f>$Z$4</f>
        <v>4</v>
      </c>
      <c r="Q33" s="157" t="s">
        <v>4</v>
      </c>
      <c r="R33" s="156">
        <f>$AB$4</f>
        <v>1</v>
      </c>
      <c r="S33" s="165"/>
      <c r="T33" s="162">
        <f>$AC$4</f>
        <v>12</v>
      </c>
      <c r="U33" s="159"/>
      <c r="V33" s="157" t="s">
        <v>4</v>
      </c>
      <c r="W33" s="158">
        <f>$AE$4</f>
        <v>4</v>
      </c>
      <c r="X33" s="163"/>
      <c r="Y33" s="58"/>
      <c r="Z33" s="160">
        <f t="shared" si="2"/>
        <v>8</v>
      </c>
      <c r="AA33" s="161"/>
      <c r="AB33" s="45"/>
      <c r="AC33" s="153">
        <v>2</v>
      </c>
      <c r="AD33" s="46"/>
    </row>
    <row r="34" spans="2:30" ht="15.75">
      <c r="B34" s="128" t="str">
        <f>$B$8</f>
        <v>Masson, Sven</v>
      </c>
      <c r="C34" s="102"/>
      <c r="D34" s="102"/>
      <c r="E34" s="82"/>
      <c r="F34" s="102"/>
      <c r="G34" s="129" t="str">
        <f>$G$8</f>
        <v>VfL Brackenheim</v>
      </c>
      <c r="H34" s="102"/>
      <c r="I34" s="102"/>
      <c r="J34" s="102"/>
      <c r="K34" s="102"/>
      <c r="L34" s="102"/>
      <c r="M34" s="102"/>
      <c r="N34" s="102"/>
      <c r="O34" s="80"/>
      <c r="P34" s="132">
        <f>$Z$8</f>
        <v>3</v>
      </c>
      <c r="Q34" s="133" t="s">
        <v>4</v>
      </c>
      <c r="R34" s="132">
        <f>$AB$8</f>
        <v>2</v>
      </c>
      <c r="S34" s="134"/>
      <c r="T34" s="135">
        <f>$AC$8</f>
        <v>9</v>
      </c>
      <c r="U34" s="136"/>
      <c r="V34" s="133" t="s">
        <v>4</v>
      </c>
      <c r="W34" s="137">
        <f>$AE$8</f>
        <v>7</v>
      </c>
      <c r="X34" s="138"/>
      <c r="Y34" s="102"/>
      <c r="Z34" s="130">
        <f t="shared" si="2"/>
        <v>2</v>
      </c>
      <c r="AA34" s="131"/>
      <c r="AB34" s="45"/>
      <c r="AC34" s="153">
        <v>3</v>
      </c>
      <c r="AD34" s="46"/>
    </row>
    <row r="35" spans="2:30" ht="15.75">
      <c r="B35" s="128" t="str">
        <f>$B$6</f>
        <v>Kiesel, Benjamin</v>
      </c>
      <c r="C35" s="102"/>
      <c r="D35" s="102"/>
      <c r="E35" s="102"/>
      <c r="F35" s="102"/>
      <c r="G35" s="129" t="str">
        <f>$G$6</f>
        <v>SV Frauenzimmern</v>
      </c>
      <c r="H35" s="102"/>
      <c r="I35" s="102"/>
      <c r="J35" s="102"/>
      <c r="K35" s="102"/>
      <c r="L35" s="102"/>
      <c r="M35" s="102"/>
      <c r="N35" s="102"/>
      <c r="O35" s="80"/>
      <c r="P35" s="132">
        <f>$Z$6</f>
        <v>2</v>
      </c>
      <c r="Q35" s="133" t="s">
        <v>4</v>
      </c>
      <c r="R35" s="132">
        <f>$AB$6</f>
        <v>3</v>
      </c>
      <c r="S35" s="134"/>
      <c r="T35" s="135">
        <f>$AC$6</f>
        <v>9</v>
      </c>
      <c r="U35" s="136"/>
      <c r="V35" s="133" t="s">
        <v>4</v>
      </c>
      <c r="W35" s="137">
        <f>$AE$6</f>
        <v>9</v>
      </c>
      <c r="X35" s="138"/>
      <c r="Y35" s="102"/>
      <c r="Z35" s="130">
        <f t="shared" si="2"/>
        <v>0</v>
      </c>
      <c r="AA35" s="131"/>
      <c r="AB35" s="45"/>
      <c r="AC35" s="153">
        <v>4</v>
      </c>
      <c r="AD35" s="46"/>
    </row>
    <row r="36" spans="2:30" ht="15.75">
      <c r="B36" s="128" t="str">
        <f>$B$7</f>
        <v>Carew, Christoph</v>
      </c>
      <c r="C36" s="102"/>
      <c r="D36" s="102"/>
      <c r="E36" s="102"/>
      <c r="F36" s="102"/>
      <c r="G36" s="129" t="str">
        <f>$G$7</f>
        <v>Spvgg Eschenau</v>
      </c>
      <c r="H36" s="102"/>
      <c r="I36" s="102"/>
      <c r="J36" s="102"/>
      <c r="K36" s="102"/>
      <c r="L36" s="102"/>
      <c r="M36" s="102"/>
      <c r="N36" s="102"/>
      <c r="O36" s="80"/>
      <c r="P36" s="132">
        <f>$Z$7</f>
        <v>1</v>
      </c>
      <c r="Q36" s="133" t="s">
        <v>4</v>
      </c>
      <c r="R36" s="132">
        <f>$AB$7</f>
        <v>4</v>
      </c>
      <c r="S36" s="134"/>
      <c r="T36" s="135">
        <f>$AC$7</f>
        <v>3</v>
      </c>
      <c r="U36" s="136"/>
      <c r="V36" s="133" t="s">
        <v>4</v>
      </c>
      <c r="W36" s="137">
        <f>$AE$7</f>
        <v>12</v>
      </c>
      <c r="X36" s="138"/>
      <c r="Y36" s="102"/>
      <c r="Z36" s="130">
        <f t="shared" si="2"/>
        <v>-9</v>
      </c>
      <c r="AA36" s="131"/>
      <c r="AB36" s="45"/>
      <c r="AC36" s="153">
        <v>5</v>
      </c>
      <c r="AD36" s="46"/>
    </row>
    <row r="37" spans="2:30" ht="16.5" thickBot="1">
      <c r="B37" s="124" t="str">
        <f>$B$5</f>
        <v>Schadt, Claudio</v>
      </c>
      <c r="C37" s="67"/>
      <c r="D37" s="67"/>
      <c r="E37" s="67"/>
      <c r="F37" s="67"/>
      <c r="G37" s="125" t="str">
        <f>$G$5</f>
        <v>TSV Erlenbach</v>
      </c>
      <c r="H37" s="67"/>
      <c r="I37" s="67"/>
      <c r="J37" s="67"/>
      <c r="K37" s="67"/>
      <c r="L37" s="67"/>
      <c r="M37" s="67"/>
      <c r="N37" s="67"/>
      <c r="O37" s="65"/>
      <c r="P37" s="139">
        <f>$Z$5</f>
        <v>0</v>
      </c>
      <c r="Q37" s="140" t="s">
        <v>4</v>
      </c>
      <c r="R37" s="139">
        <f>$AB$5</f>
        <v>5</v>
      </c>
      <c r="S37" s="141"/>
      <c r="T37" s="142">
        <f>$AC$5</f>
        <v>0</v>
      </c>
      <c r="U37" s="143"/>
      <c r="V37" s="140" t="s">
        <v>4</v>
      </c>
      <c r="W37" s="144">
        <f>$AE$5</f>
        <v>15</v>
      </c>
      <c r="X37" s="145"/>
      <c r="Y37" s="67"/>
      <c r="Z37" s="126">
        <f t="shared" si="2"/>
        <v>-15</v>
      </c>
      <c r="AA37" s="127"/>
      <c r="AB37" s="65"/>
      <c r="AC37" s="139">
        <v>6</v>
      </c>
      <c r="AD37" s="88"/>
    </row>
    <row r="38" spans="15:24" ht="16.5" thickBot="1">
      <c r="O38" s="150">
        <f>SUM(P32:P37)</f>
        <v>15</v>
      </c>
      <c r="P38" s="146"/>
      <c r="Q38" s="147" t="s">
        <v>4</v>
      </c>
      <c r="R38" s="148">
        <f>SUM(R32:R37)</f>
        <v>15</v>
      </c>
      <c r="S38" s="149"/>
      <c r="T38" s="150">
        <f>SUM(T32:T37)</f>
        <v>48</v>
      </c>
      <c r="U38" s="148"/>
      <c r="V38" s="140" t="s">
        <v>4</v>
      </c>
      <c r="W38" s="148">
        <f>SUM(W32:W37)</f>
        <v>48</v>
      </c>
      <c r="X38" s="149"/>
    </row>
  </sheetData>
  <sheetProtection password="C65E"/>
  <mergeCells count="8">
    <mergeCell ref="AB31:AD31"/>
    <mergeCell ref="Y31:AA31"/>
    <mergeCell ref="AF4:AH4"/>
    <mergeCell ref="AF5:AH5"/>
    <mergeCell ref="AF6:AH6"/>
    <mergeCell ref="AF7:AH7"/>
    <mergeCell ref="AF8:AH8"/>
    <mergeCell ref="AF9:AH9"/>
  </mergeCells>
  <printOptions/>
  <pageMargins left="0.28" right="0.1968503937007874" top="0.55" bottom="0.3937007874015748" header="0.5118110236220472" footer="0.5118110236220472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Stephan Roth</cp:lastModifiedBy>
  <cp:lastPrinted>2001-09-01T11:06:49Z</cp:lastPrinted>
  <dcterms:created xsi:type="dcterms:W3CDTF">1998-10-12T18:55:36Z</dcterms:created>
  <dcterms:modified xsi:type="dcterms:W3CDTF">2007-01-21T19:49:41Z</dcterms:modified>
  <cp:category/>
  <cp:version/>
  <cp:contentType/>
  <cp:contentStatus/>
</cp:coreProperties>
</file>