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Jungen U13" sheetId="1" r:id="rId1"/>
    <sheet name="Jungen U12" sheetId="2" r:id="rId2"/>
    <sheet name="Jungen U11" sheetId="3" r:id="rId3"/>
    <sheet name="Mädchen U13" sheetId="4" r:id="rId4"/>
    <sheet name="Mädchen U12" sheetId="5" r:id="rId5"/>
    <sheet name="Mädchen U1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<sst xmlns="http://schemas.openxmlformats.org/spreadsheetml/2006/main" count="1853" uniqueCount="178">
  <si>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</si>
  <si>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</si>
  <si>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</si>
  <si>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</si>
  <si>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</si>
  <si>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</si>
  <si>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</si>
  <si>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</si>
  <si>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</si>
  <si>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</si>
  <si>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</si>
  <si>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</si>
  <si>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</si>
  <si>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</si>
  <si>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</si>
  <si>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</si>
  <si>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</si>
  <si>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</si>
  <si>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</si>
  <si>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</si>
  <si>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</si>
  <si>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</si>
  <si>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</si>
  <si>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</si>
  <si>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</si>
  <si>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</si>
  <si>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</si>
  <si>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</si>
  <si>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</si>
  <si>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</si>
  <si>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</si>
  <si>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</si>
  <si>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</si>
  <si>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</si>
  <si>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</si>
  <si>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</si>
  <si>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</si>
  <si>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</si>
  <si>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</si>
  <si>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</si>
  <si>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</si>
  <si>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</si>
  <si>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</si>
  <si>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</si>
  <si>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</si>
  <si>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</si>
  <si>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</si>
  <si>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</si>
  <si>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</si>
  <si>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</si>
  <si>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</si>
  <si>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</si>
  <si>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</si>
  <si>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</si>
  <si>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</si>
  <si>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</si>
  <si>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</si>
  <si>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</si>
  <si>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</si>
  <si>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</si>
  <si>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</si>
  <si>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</si>
  <si>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</si>
  <si>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</si>
  <si>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</si>
  <si>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</si>
  <si>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</si>
  <si>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</si>
  <si>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</si>
  <si>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</si>
  <si>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</si>
  <si>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</si>
  <si>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</si>
  <si>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</si>
  <si>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</si>
  <si>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Schwerpunkt 1 RLT</t>
  </si>
  <si>
    <t>Jungen U13</t>
  </si>
  <si>
    <t>Bechtle, Tobias</t>
  </si>
  <si>
    <t>TSG Steinheim (LB)</t>
  </si>
  <si>
    <t>Brechlin, Florian</t>
  </si>
  <si>
    <t>TSV Heimsheim (LB)</t>
  </si>
  <si>
    <t>Schachtl-Rieß, Jakob</t>
  </si>
  <si>
    <t>TSV Großglattbach (LB)</t>
  </si>
  <si>
    <t>Geisel, Johannes</t>
  </si>
  <si>
    <t>Spvgg Hirschlanden-Schöckingen (LB)</t>
  </si>
  <si>
    <t>Schiffmann, Nicolai</t>
  </si>
  <si>
    <t>TSV Neuenstein (HO)</t>
  </si>
  <si>
    <t>Wetzel, Martin</t>
  </si>
  <si>
    <t>SV Ingersheim (HO)</t>
  </si>
  <si>
    <t>Hadlaczky, Stefan</t>
  </si>
  <si>
    <t>TSV Untereisesheim (HN)</t>
  </si>
  <si>
    <t>Volovyk, Mykhaylo</t>
  </si>
  <si>
    <t>Richardt, Artur</t>
  </si>
  <si>
    <t>Beez, Florian</t>
  </si>
  <si>
    <t>Jungen U12</t>
  </si>
  <si>
    <t>Drauz, Manuel</t>
  </si>
  <si>
    <t>TSG Heilbronn (HN)</t>
  </si>
  <si>
    <t>Gnamm, Felix</t>
  </si>
  <si>
    <t>TSV Sulzbach-Laufen (HO)</t>
  </si>
  <si>
    <t>Spieler, Philipp</t>
  </si>
  <si>
    <t>TSV Roßfeld (HO)</t>
  </si>
  <si>
    <t>Vogg, Tobias</t>
  </si>
  <si>
    <t>TSV Pfedelbach (HO)</t>
  </si>
  <si>
    <t>Eckstein, Manuel</t>
  </si>
  <si>
    <t>TSV Untermberg (LB)</t>
  </si>
  <si>
    <t>Zemmrich, Laurin</t>
  </si>
  <si>
    <t>SV Illingen (LB)</t>
  </si>
  <si>
    <t>Wörz, Yannick</t>
  </si>
  <si>
    <t>Speitelsbach, Paul</t>
  </si>
  <si>
    <t>VfL Brackenheim (HN)</t>
  </si>
  <si>
    <t>Pfitzenmayer, Maximilian</t>
  </si>
  <si>
    <t>TGV E. Beilstein (HN)</t>
  </si>
  <si>
    <t>Heilmann, Silas</t>
  </si>
  <si>
    <t>Jungen U11</t>
  </si>
  <si>
    <t>Mayer, Tom</t>
  </si>
  <si>
    <t>Bopp, Dominik</t>
  </si>
  <si>
    <t>TTV Pleidelsheim (LB)</t>
  </si>
  <si>
    <t>Wyrich, Cedrik</t>
  </si>
  <si>
    <t>TSV Kleinsachsenheim (LB)</t>
  </si>
  <si>
    <t>Rode, Daniel</t>
  </si>
  <si>
    <t>TSV Ilshofen (HO)</t>
  </si>
  <si>
    <t>Stahl, Julian</t>
  </si>
  <si>
    <t>DJK-TSV Bieringen (HO)</t>
  </si>
  <si>
    <t>Schokatz, Daniel</t>
  </si>
  <si>
    <t>TSG Öhringen (HO)</t>
  </si>
  <si>
    <t>Willmann, Jannis</t>
  </si>
  <si>
    <t>TTG Marbach-Rielingshausen (LB)</t>
  </si>
  <si>
    <t>Walter, Philipp</t>
  </si>
  <si>
    <t>Weitzel, Jan</t>
  </si>
  <si>
    <t>TSV Talheim (HN)</t>
  </si>
  <si>
    <t>Burkart, Jochen</t>
  </si>
  <si>
    <t>Friedrichshaller SV (HN)</t>
  </si>
  <si>
    <t>Mädchen U13</t>
  </si>
  <si>
    <t>Chiarello, Lisa</t>
  </si>
  <si>
    <t>SV Neckarsulm (HN)</t>
  </si>
  <si>
    <t>Braun, Lea</t>
  </si>
  <si>
    <t>Wörn, Aleta</t>
  </si>
  <si>
    <t>TSV Gaildorf (HO)</t>
  </si>
  <si>
    <t>Staudenmayer, Miriam</t>
  </si>
  <si>
    <t>Zeller, Lisa</t>
  </si>
  <si>
    <t>TSV Ingelfingen (HO)</t>
  </si>
  <si>
    <t>Lehmann, Larissa</t>
  </si>
  <si>
    <t>Ortwein, Natalie</t>
  </si>
  <si>
    <t>TSV Erlenbach (HN)</t>
  </si>
  <si>
    <t>Rumbolz, Emili</t>
  </si>
  <si>
    <t>Rössle, Mareike</t>
  </si>
  <si>
    <t>Mädchen U12</t>
  </si>
  <si>
    <t>Knochenhauer, Elena</t>
  </si>
  <si>
    <t>Prüller, Kim</t>
  </si>
  <si>
    <t>Spfr Neckarwestheim (HN)</t>
  </si>
  <si>
    <t>Rusic, Jennifer</t>
  </si>
  <si>
    <t>Herrmann, Jessica</t>
  </si>
  <si>
    <t>SV Westgartshausen (HO)</t>
  </si>
  <si>
    <t>Köstler, Tatjana</t>
  </si>
  <si>
    <t>Kriulin, Lisa</t>
  </si>
  <si>
    <t>TTC Westheim (HO)</t>
  </si>
  <si>
    <t>Tezer, Beyza</t>
  </si>
  <si>
    <t>TG Offenau (HN)</t>
  </si>
  <si>
    <t>Sommer, Denise</t>
  </si>
  <si>
    <t>Mädchen U11</t>
  </si>
  <si>
    <t>Hessenthaler, Kathrin</t>
  </si>
  <si>
    <t>Beez, Franziska</t>
  </si>
  <si>
    <t>Scholl, Nathalie</t>
  </si>
  <si>
    <t>Krysl, Marleen</t>
  </si>
  <si>
    <t>Schäffler, Ines</t>
  </si>
  <si>
    <t>Kubelj, Susanna</t>
  </si>
  <si>
    <t>TV Großbottwar (LB)</t>
  </si>
  <si>
    <t>Runde 1:</t>
  </si>
  <si>
    <t>Runde 2</t>
  </si>
  <si>
    <t>Erg.</t>
  </si>
  <si>
    <t>Runde 3</t>
  </si>
  <si>
    <t>Runde 4</t>
  </si>
  <si>
    <t>Runde 5</t>
  </si>
  <si>
    <t>Runde 6</t>
  </si>
  <si>
    <t>Runde 7</t>
  </si>
  <si>
    <t>Göthner, Vanessa</t>
  </si>
  <si>
    <t>Rehmann, Alina</t>
  </si>
  <si>
    <t>TG Böckingen (HN)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</si>
</sst>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4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4" fillId="0" borderId="1" xfId="19" applyFont="1" applyBorder="1" applyAlignment="1">
      <alignment horizontal="right"/>
      <protection/>
    </xf>
    <xf numFmtId="0" fontId="4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2" fillId="0" borderId="4" xfId="19" applyFont="1" applyBorder="1" applyAlignment="1" quotePrefix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7" fillId="0" borderId="3" xfId="19" applyFont="1" applyBorder="1" applyProtection="1" quotePrefix="1">
      <alignment/>
      <protection locked="0"/>
    </xf>
    <xf numFmtId="0" fontId="8" fillId="0" borderId="4" xfId="19" applyFont="1" applyBorder="1" applyProtection="1">
      <alignment/>
      <protection locked="0"/>
    </xf>
    <xf numFmtId="0" fontId="7" fillId="0" borderId="5" xfId="19" applyFont="1" applyBorder="1" applyProtection="1" quotePrefix="1">
      <alignment/>
      <protection locked="0"/>
    </xf>
    <xf numFmtId="0" fontId="7" fillId="0" borderId="6" xfId="19" applyFont="1" applyBorder="1" applyProtection="1" quotePrefix="1">
      <alignment/>
      <protection locked="0"/>
    </xf>
    <xf numFmtId="0" fontId="7" fillId="0" borderId="4" xfId="19" applyFont="1" applyBorder="1" applyAlignment="1" applyProtection="1" quotePrefix="1">
      <alignment horizontal="center"/>
      <protection locked="0"/>
    </xf>
    <xf numFmtId="0" fontId="7" fillId="0" borderId="3" xfId="19" applyFont="1" applyBorder="1" applyAlignment="1" applyProtection="1" quotePrefix="1">
      <alignment horizontal="center"/>
      <protection locked="0"/>
    </xf>
    <xf numFmtId="0" fontId="2" fillId="0" borderId="7" xfId="19" applyFont="1" applyBorder="1">
      <alignment/>
      <protection/>
    </xf>
    <xf numFmtId="0" fontId="9" fillId="0" borderId="8" xfId="19" applyFont="1" applyBorder="1" applyProtection="1" quotePrefix="1">
      <alignment/>
      <protection locked="0"/>
    </xf>
    <xf numFmtId="0" fontId="10" fillId="0" borderId="9" xfId="19" applyFont="1" applyBorder="1" applyProtection="1">
      <alignment/>
      <protection locked="0"/>
    </xf>
    <xf numFmtId="0" fontId="9" fillId="0" borderId="10" xfId="19" applyFont="1" applyBorder="1" applyProtection="1" quotePrefix="1">
      <alignment/>
      <protection locked="0"/>
    </xf>
    <xf numFmtId="0" fontId="9" fillId="0" borderId="9" xfId="19" applyFont="1" applyBorder="1" applyProtection="1" quotePrefix="1">
      <alignment/>
      <protection locked="0"/>
    </xf>
    <xf numFmtId="0" fontId="9" fillId="0" borderId="11" xfId="19" applyFont="1" applyBorder="1" applyProtection="1" quotePrefix="1">
      <alignment/>
      <protection locked="0"/>
    </xf>
    <xf numFmtId="0" fontId="7" fillId="0" borderId="9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7" fillId="0" borderId="8" xfId="19" applyFont="1" applyBorder="1" applyProtection="1" quotePrefix="1">
      <alignment/>
      <protection locked="0"/>
    </xf>
    <xf numFmtId="0" fontId="7" fillId="0" borderId="12" xfId="19" applyFont="1" applyBorder="1" applyAlignment="1" applyProtection="1" quotePrefix="1">
      <alignment horizontal="center"/>
      <protection locked="0"/>
    </xf>
    <xf numFmtId="0" fontId="7" fillId="0" borderId="5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 quotePrefix="1">
      <alignment horizontal="center"/>
      <protection locked="0"/>
    </xf>
    <xf numFmtId="0" fontId="7" fillId="0" borderId="10" xfId="19" applyFont="1" applyBorder="1" applyAlignment="1" applyProtection="1" quotePrefix="1">
      <alignment horizontal="center"/>
      <protection locked="0"/>
    </xf>
    <xf numFmtId="0" fontId="7" fillId="0" borderId="8" xfId="19" applyFont="1" applyBorder="1" applyAlignment="1" applyProtection="1" quotePrefix="1">
      <alignment horizontal="center"/>
      <protection locked="0"/>
    </xf>
    <xf numFmtId="0" fontId="8" fillId="0" borderId="9" xfId="19" applyFont="1" applyBorder="1" applyAlignment="1" applyProtection="1">
      <alignment horizontal="center"/>
      <protection locked="0"/>
    </xf>
    <xf numFmtId="0" fontId="7" fillId="0" borderId="9" xfId="19" applyFont="1" applyBorder="1" applyAlignment="1" applyProtection="1" quotePrefix="1">
      <alignment horizontal="center"/>
      <protection locked="0"/>
    </xf>
    <xf numFmtId="0" fontId="1" fillId="0" borderId="14" xfId="19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Fill="1" applyBorder="1">
      <alignment/>
      <protection/>
    </xf>
    <xf numFmtId="0" fontId="2" fillId="0" borderId="16" xfId="19" applyFont="1" applyFill="1" applyBorder="1">
      <alignment/>
      <protection/>
    </xf>
    <xf numFmtId="0" fontId="4" fillId="0" borderId="16" xfId="19" applyFont="1" applyFill="1" applyBorder="1">
      <alignment/>
      <protection/>
    </xf>
    <xf numFmtId="0" fontId="4" fillId="0" borderId="17" xfId="19" applyFont="1" applyFill="1" applyBorder="1" applyAlignment="1">
      <alignment horizontal="center"/>
      <protection/>
    </xf>
    <xf numFmtId="0" fontId="4" fillId="0" borderId="18" xfId="19" applyFont="1" applyFill="1" applyBorder="1" applyAlignment="1">
      <alignment horizontal="center"/>
      <protection/>
    </xf>
    <xf numFmtId="0" fontId="2" fillId="0" borderId="9" xfId="19" applyFont="1" applyBorder="1">
      <alignment/>
      <protection/>
    </xf>
    <xf numFmtId="0" fontId="4" fillId="0" borderId="9" xfId="19" applyFont="1" applyBorder="1">
      <alignment/>
      <protection/>
    </xf>
    <xf numFmtId="16" fontId="0" fillId="0" borderId="19" xfId="19" applyNumberFormat="1" applyFont="1" applyBorder="1" quotePrefix="1">
      <alignment/>
      <protection/>
    </xf>
    <xf numFmtId="0" fontId="7" fillId="0" borderId="20" xfId="19" applyFont="1" applyFill="1" applyBorder="1">
      <alignment/>
      <protection/>
    </xf>
    <xf numFmtId="0" fontId="7" fillId="0" borderId="21" xfId="19" applyFont="1" applyBorder="1">
      <alignment/>
      <protection/>
    </xf>
    <xf numFmtId="0" fontId="8" fillId="0" borderId="21" xfId="19" applyFont="1" applyBorder="1" applyProtection="1" quotePrefix="1">
      <alignment/>
      <protection locked="0"/>
    </xf>
    <xf numFmtId="0" fontId="7" fillId="0" borderId="21" xfId="19" applyFont="1" applyBorder="1" quotePrefix="1">
      <alignment/>
      <protection/>
    </xf>
    <xf numFmtId="0" fontId="7" fillId="0" borderId="21" xfId="19" applyFont="1" applyFill="1" applyBorder="1">
      <alignment/>
      <protection/>
    </xf>
    <xf numFmtId="0" fontId="4" fillId="0" borderId="21" xfId="19" applyFont="1" applyBorder="1">
      <alignment/>
      <protection/>
    </xf>
    <xf numFmtId="0" fontId="8" fillId="0" borderId="21" xfId="19" applyFont="1" applyBorder="1" applyAlignment="1" applyProtection="1">
      <alignment horizontal="center"/>
      <protection locked="0"/>
    </xf>
    <xf numFmtId="0" fontId="8" fillId="0" borderId="21" xfId="19" applyFont="1" applyBorder="1" applyProtection="1">
      <alignment/>
      <protection locked="0"/>
    </xf>
    <xf numFmtId="0" fontId="4" fillId="0" borderId="21" xfId="19" applyFont="1" applyFill="1" applyBorder="1">
      <alignment/>
      <protection/>
    </xf>
    <xf numFmtId="16" fontId="0" fillId="0" borderId="22" xfId="19" applyNumberFormat="1" applyFont="1" applyBorder="1" quotePrefix="1">
      <alignment/>
      <protection/>
    </xf>
    <xf numFmtId="0" fontId="7" fillId="0" borderId="23" xfId="19" applyFont="1" applyBorder="1">
      <alignment/>
      <protection/>
    </xf>
    <xf numFmtId="0" fontId="8" fillId="0" borderId="23" xfId="19" applyFont="1" applyBorder="1" applyProtection="1" quotePrefix="1">
      <alignment/>
      <protection locked="0"/>
    </xf>
    <xf numFmtId="0" fontId="7" fillId="0" borderId="23" xfId="19" applyFont="1" applyFill="1" applyBorder="1">
      <alignment/>
      <protection/>
    </xf>
    <xf numFmtId="0" fontId="4" fillId="0" borderId="23" xfId="19" applyFont="1" applyBorder="1">
      <alignment/>
      <protection/>
    </xf>
    <xf numFmtId="0" fontId="8" fillId="0" borderId="23" xfId="19" applyFont="1" applyBorder="1" applyAlignment="1" applyProtection="1">
      <alignment horizontal="center"/>
      <protection locked="0"/>
    </xf>
    <xf numFmtId="0" fontId="7" fillId="0" borderId="24" xfId="19" applyFont="1" applyBorder="1">
      <alignment/>
      <protection/>
    </xf>
    <xf numFmtId="0" fontId="8" fillId="0" borderId="23" xfId="19" applyFont="1" applyBorder="1" applyProtection="1">
      <alignment/>
      <protection locked="0"/>
    </xf>
    <xf numFmtId="0" fontId="4" fillId="0" borderId="23" xfId="19" applyFont="1" applyFill="1" applyBorder="1">
      <alignment/>
      <protection/>
    </xf>
    <xf numFmtId="16" fontId="0" fillId="0" borderId="25" xfId="19" applyNumberFormat="1" applyFont="1" applyBorder="1" quotePrefix="1">
      <alignment/>
      <protection/>
    </xf>
    <xf numFmtId="0" fontId="7" fillId="0" borderId="26" xfId="19" applyFont="1" applyBorder="1">
      <alignment/>
      <protection/>
    </xf>
    <xf numFmtId="0" fontId="8" fillId="0" borderId="26" xfId="19" applyFont="1" applyBorder="1" applyProtection="1" quotePrefix="1">
      <alignment/>
      <protection locked="0"/>
    </xf>
    <xf numFmtId="0" fontId="7" fillId="0" borderId="26" xfId="19" applyFont="1" applyFill="1" applyBorder="1">
      <alignment/>
      <protection/>
    </xf>
    <xf numFmtId="0" fontId="4" fillId="0" borderId="26" xfId="19" applyFont="1" applyBorder="1">
      <alignment/>
      <protection/>
    </xf>
    <xf numFmtId="0" fontId="8" fillId="0" borderId="26" xfId="19" applyFont="1" applyBorder="1" applyAlignment="1" applyProtection="1">
      <alignment horizontal="center"/>
      <protection locked="0"/>
    </xf>
    <xf numFmtId="0" fontId="8" fillId="0" borderId="26" xfId="19" applyFont="1" applyBorder="1" applyProtection="1">
      <alignment/>
      <protection locked="0"/>
    </xf>
    <xf numFmtId="0" fontId="4" fillId="0" borderId="26" xfId="19" applyFont="1" applyFill="1" applyBorder="1">
      <alignment/>
      <protection/>
    </xf>
    <xf numFmtId="16" fontId="4" fillId="0" borderId="27" xfId="19" applyNumberFormat="1" applyFont="1" applyBorder="1" quotePrefix="1">
      <alignment/>
      <protection/>
    </xf>
    <xf numFmtId="0" fontId="4" fillId="0" borderId="27" xfId="19" applyFont="1" applyBorder="1">
      <alignment/>
      <protection/>
    </xf>
    <xf numFmtId="0" fontId="0" fillId="0" borderId="21" xfId="19" applyFont="1" applyBorder="1" quotePrefix="1">
      <alignment/>
      <protection/>
    </xf>
    <xf numFmtId="0" fontId="4" fillId="0" borderId="28" xfId="19" applyFont="1" applyFill="1" applyBorder="1">
      <alignment/>
      <protection/>
    </xf>
    <xf numFmtId="0" fontId="0" fillId="0" borderId="23" xfId="19" applyFont="1" applyBorder="1" quotePrefix="1">
      <alignment/>
      <protection/>
    </xf>
    <xf numFmtId="0" fontId="4" fillId="0" borderId="24" xfId="19" applyFont="1" applyBorder="1">
      <alignment/>
      <protection/>
    </xf>
    <xf numFmtId="0" fontId="4" fillId="0" borderId="29" xfId="19" applyFont="1" applyFill="1" applyBorder="1">
      <alignment/>
      <protection/>
    </xf>
    <xf numFmtId="0" fontId="0" fillId="0" borderId="26" xfId="19" applyFont="1" applyBorder="1" quotePrefix="1">
      <alignment/>
      <protection/>
    </xf>
    <xf numFmtId="0" fontId="4" fillId="0" borderId="30" xfId="19" applyFont="1" applyFill="1" applyBorder="1">
      <alignment/>
      <protection/>
    </xf>
    <xf numFmtId="0" fontId="7" fillId="0" borderId="27" xfId="19" applyFont="1" applyBorder="1">
      <alignment/>
      <protection/>
    </xf>
    <xf numFmtId="16" fontId="4" fillId="0" borderId="0" xfId="19" applyNumberFormat="1" applyFont="1" applyBorder="1" quotePrefix="1">
      <alignment/>
      <protection/>
    </xf>
    <xf numFmtId="0" fontId="7" fillId="0" borderId="0" xfId="19" applyFont="1" applyBorder="1">
      <alignment/>
      <protection/>
    </xf>
    <xf numFmtId="0" fontId="11" fillId="0" borderId="21" xfId="19" applyFont="1" applyBorder="1">
      <alignment/>
      <protection/>
    </xf>
    <xf numFmtId="0" fontId="11" fillId="0" borderId="24" xfId="19" applyFont="1" applyBorder="1">
      <alignment/>
      <protection/>
    </xf>
    <xf numFmtId="0" fontId="11" fillId="0" borderId="9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4" fillId="0" borderId="31" xfId="19" applyFont="1" applyBorder="1" applyAlignment="1">
      <alignment horizontal="center"/>
      <protection/>
    </xf>
    <xf numFmtId="0" fontId="2" fillId="0" borderId="3" xfId="19" applyFont="1" applyBorder="1" applyAlignment="1" quotePrefix="1">
      <alignment horizontal="left"/>
      <protection/>
    </xf>
    <xf numFmtId="0" fontId="7" fillId="0" borderId="32" xfId="19" applyFont="1" applyBorder="1" applyAlignment="1">
      <alignment horizontal="center"/>
      <protection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Protection="1">
      <alignment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" xfId="19" applyFont="1" applyBorder="1" applyAlignment="1" applyProtection="1" quotePrefix="1">
      <alignment horizontal="center"/>
      <protection locked="0"/>
    </xf>
    <xf numFmtId="0" fontId="8" fillId="0" borderId="5" xfId="19" applyFont="1" applyBorder="1" applyAlignment="1" applyProtection="1" quotePrefix="1">
      <alignment horizontal="center"/>
      <protection locked="0"/>
    </xf>
    <xf numFmtId="0" fontId="8" fillId="0" borderId="15" xfId="19" applyFont="1" applyBorder="1" applyAlignment="1" applyProtection="1" quotePrefix="1">
      <alignment horizontal="center"/>
      <protection locked="0"/>
    </xf>
    <xf numFmtId="0" fontId="8" fillId="0" borderId="16" xfId="19" applyFont="1" applyBorder="1" applyProtection="1">
      <alignment/>
      <protection locked="0"/>
    </xf>
    <xf numFmtId="0" fontId="8" fillId="0" borderId="34" xfId="19" applyFont="1" applyBorder="1" applyAlignment="1" applyProtection="1" quotePrefix="1">
      <alignment horizontal="center"/>
      <protection locked="0"/>
    </xf>
    <xf numFmtId="0" fontId="8" fillId="0" borderId="17" xfId="19" applyFont="1" applyBorder="1" applyAlignment="1" applyProtection="1" quotePrefix="1">
      <alignment horizontal="center"/>
      <protection locked="0"/>
    </xf>
    <xf numFmtId="16" fontId="0" fillId="0" borderId="35" xfId="19" applyNumberFormat="1" applyFont="1" applyBorder="1" quotePrefix="1">
      <alignment/>
      <protection/>
    </xf>
    <xf numFmtId="0" fontId="7" fillId="0" borderId="36" xfId="19" applyFont="1" applyFill="1" applyBorder="1">
      <alignment/>
      <protection/>
    </xf>
    <xf numFmtId="0" fontId="8" fillId="0" borderId="24" xfId="19" applyFont="1" applyBorder="1" applyProtection="1" quotePrefix="1">
      <alignment/>
      <protection locked="0"/>
    </xf>
    <xf numFmtId="0" fontId="7" fillId="0" borderId="24" xfId="19" applyFont="1" applyFill="1" applyBorder="1">
      <alignment/>
      <protection/>
    </xf>
    <xf numFmtId="0" fontId="8" fillId="0" borderId="24" xfId="19" applyFont="1" applyBorder="1" applyAlignment="1" applyProtection="1">
      <alignment horizontal="center"/>
      <protection locked="0"/>
    </xf>
    <xf numFmtId="0" fontId="7" fillId="0" borderId="0" xfId="19" applyFont="1" applyFill="1" applyBorder="1">
      <alignment/>
      <protection/>
    </xf>
    <xf numFmtId="0" fontId="7" fillId="0" borderId="20" xfId="19" applyFont="1" applyFill="1" applyBorder="1" applyAlignment="1">
      <alignment horizontal="left"/>
      <protection/>
    </xf>
    <xf numFmtId="0" fontId="7" fillId="0" borderId="37" xfId="19" applyFont="1" applyFill="1" applyBorder="1" applyAlignment="1">
      <alignment horizontal="left"/>
      <protection/>
    </xf>
    <xf numFmtId="0" fontId="7" fillId="0" borderId="38" xfId="19" applyFont="1" applyFill="1" applyBorder="1" applyAlignment="1">
      <alignment horizontal="left"/>
      <protection/>
    </xf>
    <xf numFmtId="0" fontId="7" fillId="0" borderId="21" xfId="19" applyFont="1" applyFill="1" applyBorder="1" applyAlignment="1">
      <alignment horizontal="left"/>
      <protection/>
    </xf>
    <xf numFmtId="0" fontId="7" fillId="0" borderId="24" xfId="19" applyFont="1" applyFill="1" applyBorder="1" applyAlignment="1">
      <alignment horizontal="left"/>
      <protection/>
    </xf>
    <xf numFmtId="0" fontId="8" fillId="0" borderId="24" xfId="19" applyFont="1" applyBorder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9" xfId="19" applyFont="1" applyFill="1" applyBorder="1">
      <alignment/>
      <protection/>
    </xf>
    <xf numFmtId="0" fontId="2" fillId="0" borderId="0" xfId="19" applyFont="1" applyBorder="1">
      <alignment/>
      <protection/>
    </xf>
    <xf numFmtId="0" fontId="7" fillId="0" borderId="36" xfId="19" applyFont="1" applyFill="1" applyBorder="1" applyAlignment="1">
      <alignment horizontal="left"/>
      <protection/>
    </xf>
    <xf numFmtId="16" fontId="0" fillId="0" borderId="7" xfId="19" applyNumberFormat="1" applyFont="1" applyBorder="1" quotePrefix="1">
      <alignment/>
      <protection/>
    </xf>
    <xf numFmtId="0" fontId="7" fillId="0" borderId="8" xfId="19" applyFont="1" applyFill="1" applyBorder="1" applyAlignment="1">
      <alignment horizontal="left"/>
      <protection/>
    </xf>
    <xf numFmtId="0" fontId="8" fillId="0" borderId="9" xfId="19" applyFont="1" applyBorder="1" applyProtection="1" quotePrefix="1">
      <alignment/>
      <protection locked="0"/>
    </xf>
    <xf numFmtId="0" fontId="4" fillId="0" borderId="0" xfId="19" applyFont="1" applyFill="1" applyBorder="1">
      <alignment/>
      <protection/>
    </xf>
    <xf numFmtId="0" fontId="7" fillId="0" borderId="20" xfId="19" applyFont="1" applyFill="1" applyBorder="1" applyProtection="1" quotePrefix="1">
      <alignment/>
      <protection locked="0"/>
    </xf>
    <xf numFmtId="0" fontId="7" fillId="0" borderId="37" xfId="19" applyFont="1" applyFill="1" applyBorder="1" applyProtection="1" quotePrefix="1">
      <alignment/>
      <protection locked="0"/>
    </xf>
    <xf numFmtId="0" fontId="7" fillId="0" borderId="38" xfId="19" applyFont="1" applyFill="1" applyBorder="1" applyProtection="1" quotePrefix="1">
      <alignment/>
      <protection locked="0"/>
    </xf>
    <xf numFmtId="0" fontId="7" fillId="0" borderId="28" xfId="19" applyFont="1" applyFill="1" applyBorder="1" applyProtection="1" quotePrefix="1">
      <alignment/>
      <protection locked="0"/>
    </xf>
    <xf numFmtId="0" fontId="7" fillId="0" borderId="29" xfId="19" applyFont="1" applyFill="1" applyBorder="1" applyProtection="1" quotePrefix="1">
      <alignment/>
      <protection locked="0"/>
    </xf>
    <xf numFmtId="0" fontId="7" fillId="0" borderId="30" xfId="19" applyFont="1" applyFill="1" applyBorder="1" applyProtection="1" quotePrefix="1">
      <alignment/>
      <protection locked="0"/>
    </xf>
    <xf numFmtId="0" fontId="7" fillId="0" borderId="20" xfId="19" applyFont="1" applyFill="1" applyBorder="1" applyAlignment="1" applyProtection="1" quotePrefix="1">
      <alignment horizontal="center"/>
      <protection locked="0"/>
    </xf>
    <xf numFmtId="0" fontId="7" fillId="0" borderId="3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Protection="1" quotePrefix="1">
      <alignment/>
      <protection locked="0"/>
    </xf>
    <xf numFmtId="0" fontId="7" fillId="0" borderId="40" xfId="19" applyFont="1" applyFill="1" applyBorder="1" applyProtection="1" quotePrefix="1">
      <alignment/>
      <protection locked="0"/>
    </xf>
    <xf numFmtId="0" fontId="7" fillId="0" borderId="36" xfId="19" applyFont="1" applyFill="1" applyBorder="1" applyProtection="1" quotePrefix="1">
      <alignment/>
      <protection locked="0"/>
    </xf>
    <xf numFmtId="0" fontId="7" fillId="0" borderId="36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Alignment="1" applyProtection="1" quotePrefix="1">
      <alignment horizontal="center"/>
      <protection locked="0"/>
    </xf>
    <xf numFmtId="0" fontId="7" fillId="0" borderId="40" xfId="19" applyFont="1" applyFill="1" applyBorder="1" applyAlignment="1" applyProtection="1" quotePrefix="1">
      <alignment horizontal="center"/>
      <protection locked="0"/>
    </xf>
    <xf numFmtId="0" fontId="7" fillId="0" borderId="41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Protection="1" quotePrefix="1">
      <alignment/>
      <protection locked="0"/>
    </xf>
    <xf numFmtId="0" fontId="7" fillId="0" borderId="41" xfId="19" applyFont="1" applyFill="1" applyBorder="1" applyProtection="1" quotePrefix="1">
      <alignment/>
      <protection locked="0"/>
    </xf>
    <xf numFmtId="0" fontId="1" fillId="0" borderId="15" xfId="19" applyBorder="1">
      <alignment/>
      <protection/>
    </xf>
    <xf numFmtId="0" fontId="1" fillId="0" borderId="16" xfId="19" applyBorder="1">
      <alignment/>
      <protection/>
    </xf>
    <xf numFmtId="0" fontId="1" fillId="0" borderId="18" xfId="19" applyBorder="1">
      <alignment/>
      <protection/>
    </xf>
    <xf numFmtId="0" fontId="1" fillId="0" borderId="16" xfId="19" applyFont="1" applyBorder="1">
      <alignment/>
      <protection/>
    </xf>
    <xf numFmtId="0" fontId="1" fillId="0" borderId="16" xfId="19" applyBorder="1" applyAlignment="1">
      <alignment horizontal="centerContinuous"/>
      <protection/>
    </xf>
    <xf numFmtId="0" fontId="1" fillId="0" borderId="18" xfId="19" applyBorder="1" applyAlignment="1">
      <alignment horizontal="centerContinuous"/>
      <protection/>
    </xf>
    <xf numFmtId="0" fontId="1" fillId="0" borderId="42" xfId="19" applyBorder="1" applyAlignment="1">
      <alignment horizontal="centerContinuous"/>
      <protection/>
    </xf>
    <xf numFmtId="0" fontId="1" fillId="0" borderId="9" xfId="19" applyBorder="1" applyAlignment="1">
      <alignment horizontal="centerContinuous"/>
      <protection/>
    </xf>
    <xf numFmtId="0" fontId="1" fillId="0" borderId="9" xfId="19" applyBorder="1">
      <alignment/>
      <protection/>
    </xf>
    <xf numFmtId="0" fontId="1" fillId="0" borderId="41" xfId="19" applyBorder="1">
      <alignment/>
      <protection/>
    </xf>
    <xf numFmtId="0" fontId="5" fillId="0" borderId="15" xfId="19" applyFont="1" applyBorder="1">
      <alignment/>
      <protection/>
    </xf>
    <xf numFmtId="0" fontId="4" fillId="0" borderId="43" xfId="19" applyFont="1" applyBorder="1" applyAlignment="1" applyProtection="1">
      <alignment horizontal="left"/>
      <protection locked="0"/>
    </xf>
    <xf numFmtId="0" fontId="4" fillId="0" borderId="43" xfId="19" applyFont="1" applyBorder="1" applyAlignment="1" applyProtection="1">
      <alignment horizontal="left" wrapText="1"/>
      <protection locked="0"/>
    </xf>
    <xf numFmtId="0" fontId="4" fillId="0" borderId="15" xfId="19" applyFont="1" applyBorder="1" applyAlignment="1" applyProtection="1">
      <alignment horizontal="left"/>
      <protection locked="0"/>
    </xf>
    <xf numFmtId="0" fontId="1" fillId="0" borderId="15" xfId="19" applyBorder="1" applyAlignment="1">
      <alignment horizontal="left"/>
      <protection/>
    </xf>
    <xf numFmtId="0" fontId="1" fillId="0" borderId="16" xfId="19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15" xfId="19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0" fontId="2" fillId="0" borderId="18" xfId="19" applyFont="1" applyFill="1" applyBorder="1" applyAlignment="1">
      <alignment horizontal="center"/>
      <protection/>
    </xf>
    <xf numFmtId="0" fontId="6" fillId="2" borderId="0" xfId="19" applyFont="1" applyFill="1" applyProtection="1">
      <alignment/>
      <protection locked="0"/>
    </xf>
    <xf numFmtId="0" fontId="4" fillId="2" borderId="44" xfId="19" applyFont="1" applyFill="1" applyBorder="1" applyAlignment="1" applyProtection="1">
      <alignment wrapText="1"/>
      <protection locked="0"/>
    </xf>
    <xf numFmtId="0" fontId="4" fillId="2" borderId="45" xfId="19" applyFont="1" applyFill="1" applyBorder="1" applyAlignment="1" applyProtection="1">
      <alignment wrapText="1"/>
      <protection locked="0"/>
    </xf>
    <xf numFmtId="0" fontId="4" fillId="2" borderId="44" xfId="19" applyFont="1" applyFill="1" applyBorder="1" applyProtection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2" borderId="3" xfId="19" applyFont="1" applyFill="1" applyBorder="1" applyProtection="1" quotePrefix="1">
      <alignment/>
      <protection locked="0"/>
    </xf>
    <xf numFmtId="0" fontId="8" fillId="2" borderId="4" xfId="19" applyFont="1" applyFill="1" applyBorder="1" applyProtection="1">
      <alignment/>
      <protection locked="0"/>
    </xf>
    <xf numFmtId="0" fontId="7" fillId="2" borderId="5" xfId="19" applyFont="1" applyFill="1" applyBorder="1" applyProtection="1" quotePrefix="1">
      <alignment/>
      <protection locked="0"/>
    </xf>
    <xf numFmtId="0" fontId="7" fillId="2" borderId="8" xfId="19" applyFont="1" applyFill="1" applyBorder="1" applyProtection="1" quotePrefix="1">
      <alignment/>
      <protection locked="0"/>
    </xf>
    <xf numFmtId="0" fontId="8" fillId="2" borderId="9" xfId="19" applyFont="1" applyFill="1" applyBorder="1" applyProtection="1">
      <alignment/>
      <protection locked="0"/>
    </xf>
    <xf numFmtId="0" fontId="7" fillId="2" borderId="10" xfId="19" applyFont="1" applyFill="1" applyBorder="1" applyProtection="1" quotePrefix="1">
      <alignment/>
      <protection locked="0"/>
    </xf>
    <xf numFmtId="0" fontId="7" fillId="2" borderId="4" xfId="19" applyFont="1" applyFill="1" applyBorder="1" applyProtection="1" quotePrefix="1">
      <alignment/>
      <protection locked="0"/>
    </xf>
    <xf numFmtId="0" fontId="7" fillId="2" borderId="9" xfId="19" applyFont="1" applyFill="1" applyBorder="1" applyProtection="1" quotePrefix="1">
      <alignment/>
      <protection locked="0"/>
    </xf>
    <xf numFmtId="0" fontId="7" fillId="2" borderId="11" xfId="19" applyFont="1" applyFill="1" applyBorder="1" applyProtection="1" quotePrefix="1">
      <alignment/>
      <protection locked="0"/>
    </xf>
    <xf numFmtId="0" fontId="7" fillId="0" borderId="3" xfId="19" applyFont="1" applyFill="1" applyBorder="1" applyProtection="1" quotePrefix="1">
      <alignment/>
      <protection locked="0"/>
    </xf>
    <xf numFmtId="0" fontId="9" fillId="0" borderId="9" xfId="19" applyFont="1" applyFill="1" applyBorder="1" applyProtection="1" quotePrefix="1">
      <alignment/>
      <protection locked="0"/>
    </xf>
    <xf numFmtId="0" fontId="8" fillId="0" borderId="42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8" fillId="0" borderId="41" xfId="19" applyFont="1" applyBorder="1" applyProtection="1" quotePrefix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0" borderId="46" xfId="19" applyFont="1" applyFill="1" applyBorder="1" applyProtection="1" quotePrefix="1">
      <alignment/>
      <protection locked="0"/>
    </xf>
    <xf numFmtId="0" fontId="7" fillId="0" borderId="47" xfId="19" applyFont="1" applyFill="1" applyBorder="1" applyProtection="1" quotePrefix="1">
      <alignment/>
      <protection locked="0"/>
    </xf>
    <xf numFmtId="0" fontId="7" fillId="0" borderId="46" xfId="19" applyFont="1" applyFill="1" applyBorder="1" applyAlignment="1" applyProtection="1" quotePrefix="1">
      <alignment horizontal="center"/>
      <protection locked="0"/>
    </xf>
    <xf numFmtId="0" fontId="7" fillId="0" borderId="4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>
      <alignment/>
      <protection/>
    </xf>
    <xf numFmtId="0" fontId="0" fillId="0" borderId="19" xfId="19" applyFont="1" applyBorder="1" quotePrefix="1">
      <alignment/>
      <protection/>
    </xf>
    <xf numFmtId="0" fontId="0" fillId="0" borderId="35" xfId="19" applyFont="1" applyBorder="1" quotePrefix="1">
      <alignment/>
      <protection/>
    </xf>
    <xf numFmtId="0" fontId="0" fillId="0" borderId="7" xfId="19" applyFont="1" applyBorder="1" quotePrefix="1">
      <alignment/>
      <protection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/>
      <protection locked="0"/>
    </xf>
    <xf numFmtId="0" fontId="14" fillId="2" borderId="50" xfId="0" applyFont="1" applyFill="1" applyBorder="1" applyAlignment="1" applyProtection="1">
      <alignment horizontal="center"/>
      <protection/>
    </xf>
    <xf numFmtId="0" fontId="14" fillId="2" borderId="27" xfId="0" applyFont="1" applyFill="1" applyBorder="1" applyAlignment="1" applyProtection="1">
      <alignment horizontal="center"/>
      <protection/>
    </xf>
    <xf numFmtId="0" fontId="14" fillId="2" borderId="51" xfId="0" applyFont="1" applyFill="1" applyBorder="1" applyAlignment="1" applyProtection="1">
      <alignment horizontal="center"/>
      <protection/>
    </xf>
    <xf numFmtId="0" fontId="15" fillId="0" borderId="50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6" fillId="0" borderId="27" xfId="0" applyFont="1" applyBorder="1" applyAlignment="1">
      <alignment horizontal="center"/>
    </xf>
    <xf numFmtId="0" fontId="14" fillId="0" borderId="52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51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0" fillId="2" borderId="24" xfId="0" applyFill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0" borderId="53" xfId="0" applyFont="1" applyFill="1" applyBorder="1" applyAlignment="1" applyProtection="1">
      <alignment/>
      <protection locked="0"/>
    </xf>
    <xf numFmtId="0" fontId="14" fillId="2" borderId="24" xfId="0" applyFont="1" applyFill="1" applyBorder="1" applyAlignment="1" applyProtection="1">
      <alignment horizontal="center"/>
      <protection/>
    </xf>
    <xf numFmtId="0" fontId="14" fillId="2" borderId="53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7" fillId="0" borderId="53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4" fillId="0" borderId="54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53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2" borderId="27" xfId="0" applyFont="1" applyFill="1" applyBorder="1" applyAlignment="1" applyProtection="1">
      <alignment/>
      <protection/>
    </xf>
    <xf numFmtId="0" fontId="14" fillId="2" borderId="27" xfId="0" applyFont="1" applyFill="1" applyBorder="1" applyAlignment="1" applyProtection="1">
      <alignment/>
      <protection/>
    </xf>
    <xf numFmtId="0" fontId="15" fillId="2" borderId="51" xfId="0" applyFont="1" applyFill="1" applyBorder="1" applyAlignment="1" applyProtection="1">
      <alignment/>
      <protection/>
    </xf>
    <xf numFmtId="0" fontId="15" fillId="2" borderId="36" xfId="0" applyFont="1" applyFill="1" applyBorder="1" applyAlignment="1" applyProtection="1">
      <alignment/>
      <protection/>
    </xf>
    <xf numFmtId="0" fontId="14" fillId="2" borderId="24" xfId="0" applyFont="1" applyFill="1" applyBorder="1" applyAlignment="1" applyProtection="1">
      <alignment/>
      <protection/>
    </xf>
    <xf numFmtId="0" fontId="15" fillId="2" borderId="53" xfId="0" applyFont="1" applyFill="1" applyBorder="1" applyAlignment="1" applyProtection="1">
      <alignment/>
      <protection/>
    </xf>
    <xf numFmtId="0" fontId="15" fillId="2" borderId="51" xfId="0" applyFont="1" applyFill="1" applyBorder="1" applyAlignment="1" applyProtection="1">
      <alignment horizontal="center"/>
      <protection/>
    </xf>
    <xf numFmtId="0" fontId="15" fillId="2" borderId="53" xfId="0" applyFont="1" applyFill="1" applyBorder="1" applyAlignment="1" applyProtection="1">
      <alignment horizontal="center"/>
      <protection/>
    </xf>
    <xf numFmtId="0" fontId="15" fillId="2" borderId="50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/>
      <protection/>
    </xf>
    <xf numFmtId="0" fontId="15" fillId="2" borderId="36" xfId="0" applyFont="1" applyFill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/>
      <protection/>
    </xf>
    <xf numFmtId="0" fontId="13" fillId="0" borderId="55" xfId="0" applyFont="1" applyBorder="1" applyAlignment="1">
      <alignment horizontal="center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20" fillId="0" borderId="49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2" borderId="56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4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15" fillId="0" borderId="5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3" fillId="0" borderId="35" xfId="0" applyFont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20" fillId="2" borderId="24" xfId="0" applyFont="1" applyFill="1" applyBorder="1" applyAlignment="1">
      <alignment/>
    </xf>
    <xf numFmtId="0" fontId="20" fillId="2" borderId="53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3" fillId="0" borderId="24" xfId="0" applyFont="1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20" fillId="0" borderId="27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20" fillId="2" borderId="51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53" xfId="0" applyFill="1" applyBorder="1" applyAlignment="1" applyProtection="1">
      <alignment/>
      <protection locked="0"/>
    </xf>
    <xf numFmtId="0" fontId="20" fillId="2" borderId="36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0" fillId="0" borderId="56" xfId="0" applyFont="1" applyFill="1" applyBorder="1" applyAlignment="1">
      <alignment/>
    </xf>
    <xf numFmtId="0" fontId="13" fillId="0" borderId="36" xfId="0" applyFont="1" applyBorder="1" applyAlignment="1" applyProtection="1">
      <alignment/>
      <protection locked="0"/>
    </xf>
    <xf numFmtId="0" fontId="2" fillId="0" borderId="5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 horizontal="center"/>
      <protection/>
    </xf>
    <xf numFmtId="0" fontId="15" fillId="2" borderId="56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17" fillId="0" borderId="8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/>
      <protection/>
    </xf>
    <xf numFmtId="0" fontId="15" fillId="2" borderId="8" xfId="0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0" fillId="0" borderId="4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0" fontId="13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49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 quotePrefix="1">
      <alignment horizontal="center"/>
      <protection/>
    </xf>
    <xf numFmtId="0" fontId="13" fillId="0" borderId="29" xfId="0" applyFont="1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>
      <alignment/>
    </xf>
    <xf numFmtId="0" fontId="7" fillId="2" borderId="23" xfId="0" applyFont="1" applyFill="1" applyBorder="1" applyAlignment="1" applyProtection="1">
      <alignment/>
      <protection locked="0"/>
    </xf>
    <xf numFmtId="0" fontId="13" fillId="0" borderId="23" xfId="0" applyFont="1" applyBorder="1" applyAlignment="1">
      <alignment horizontal="center"/>
    </xf>
    <xf numFmtId="0" fontId="7" fillId="2" borderId="46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43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 quotePrefix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21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39" xfId="0" applyFont="1" applyFill="1" applyBorder="1" applyAlignment="1">
      <alignment horizontal="center"/>
    </xf>
    <xf numFmtId="0" fontId="7" fillId="0" borderId="49" xfId="0" applyFont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 quotePrefix="1">
      <alignment horizontal="center"/>
      <protection/>
    </xf>
    <xf numFmtId="0" fontId="8" fillId="0" borderId="29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13" fillId="0" borderId="5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4" xfId="0" applyFont="1" applyBorder="1" applyAlignment="1" applyProtection="1" quotePrefix="1">
      <alignment horizontal="center"/>
      <protection/>
    </xf>
    <xf numFmtId="0" fontId="7" fillId="0" borderId="24" xfId="0" applyFont="1" applyBorder="1" applyAlignment="1">
      <alignment/>
    </xf>
    <xf numFmtId="1" fontId="7" fillId="0" borderId="24" xfId="0" applyNumberFormat="1" applyFont="1" applyBorder="1" applyAlignment="1" applyProtection="1" quotePrefix="1">
      <alignment/>
      <protection/>
    </xf>
    <xf numFmtId="0" fontId="8" fillId="0" borderId="27" xfId="0" applyFont="1" applyBorder="1" applyAlignment="1">
      <alignment horizontal="center"/>
    </xf>
    <xf numFmtId="0" fontId="7" fillId="2" borderId="50" xfId="0" applyFont="1" applyFill="1" applyBorder="1" applyAlignment="1" applyProtection="1">
      <alignment horizontal="center"/>
      <protection/>
    </xf>
    <xf numFmtId="0" fontId="7" fillId="2" borderId="59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left"/>
      <protection/>
    </xf>
    <xf numFmtId="0" fontId="7" fillId="2" borderId="27" xfId="0" applyFont="1" applyFill="1" applyBorder="1" applyAlignment="1" applyProtection="1">
      <alignment/>
      <protection locked="0"/>
    </xf>
    <xf numFmtId="0" fontId="13" fillId="0" borderId="27" xfId="0" applyFont="1" applyBorder="1" applyAlignment="1">
      <alignment horizontal="center"/>
    </xf>
    <xf numFmtId="0" fontId="7" fillId="2" borderId="59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 quotePrefix="1">
      <alignment horizontal="center"/>
      <protection/>
    </xf>
    <xf numFmtId="0" fontId="7" fillId="2" borderId="37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 quotePrefix="1">
      <alignment horizontal="center"/>
      <protection/>
    </xf>
    <xf numFmtId="0" fontId="13" fillId="0" borderId="10" xfId="0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0" fontId="7" fillId="2" borderId="26" xfId="0" applyFont="1" applyFill="1" applyBorder="1" applyAlignment="1" applyProtection="1">
      <alignment/>
      <protection locked="0"/>
    </xf>
    <xf numFmtId="0" fontId="13" fillId="0" borderId="26" xfId="0" applyFont="1" applyBorder="1" applyAlignment="1">
      <alignment horizontal="center"/>
    </xf>
    <xf numFmtId="0" fontId="7" fillId="2" borderId="47" xfId="0" applyFont="1" applyFill="1" applyBorder="1" applyAlignment="1" applyProtection="1">
      <alignment/>
      <protection locked="0"/>
    </xf>
    <xf numFmtId="0" fontId="7" fillId="0" borderId="42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9" xfId="0" applyFont="1" applyBorder="1" applyAlignment="1" applyProtection="1" quotePrefix="1">
      <alignment horizontal="center"/>
      <protection/>
    </xf>
    <xf numFmtId="0" fontId="13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applyProtection="1" quotePrefix="1">
      <alignment horizontal="center"/>
      <protection/>
    </xf>
    <xf numFmtId="0" fontId="8" fillId="0" borderId="26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 quotePrefix="1">
      <alignment horizontal="center"/>
      <protection/>
    </xf>
    <xf numFmtId="0" fontId="7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/>
    </xf>
    <xf numFmtId="0" fontId="13" fillId="0" borderId="43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 quotePrefix="1">
      <alignment horizontal="center"/>
      <protection/>
    </xf>
    <xf numFmtId="0" fontId="13" fillId="0" borderId="53" xfId="0" applyFont="1" applyFill="1" applyBorder="1" applyAlignment="1" applyProtection="1">
      <alignment/>
      <protection/>
    </xf>
    <xf numFmtId="0" fontId="8" fillId="0" borderId="24" xfId="0" applyFont="1" applyBorder="1" applyAlignment="1">
      <alignment horizontal="center"/>
    </xf>
    <xf numFmtId="0" fontId="7" fillId="2" borderId="36" xfId="0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3" fillId="0" borderId="5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7" fillId="0" borderId="23" xfId="0" applyFont="1" applyBorder="1" applyAlignment="1">
      <alignment/>
    </xf>
    <xf numFmtId="0" fontId="7" fillId="0" borderId="23" xfId="0" applyFont="1" applyBorder="1" applyAlignment="1" applyProtection="1">
      <alignment/>
      <protection/>
    </xf>
    <xf numFmtId="0" fontId="8" fillId="0" borderId="23" xfId="0" applyFont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13" fillId="0" borderId="42" xfId="0" applyFont="1" applyBorder="1" applyAlignment="1">
      <alignment/>
    </xf>
    <xf numFmtId="0" fontId="7" fillId="0" borderId="42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8" fillId="0" borderId="9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41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7" fillId="0" borderId="9" xfId="0" applyFont="1" applyFill="1" applyBorder="1" applyAlignment="1" applyProtection="1">
      <alignment/>
      <protection locked="0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8" fillId="0" borderId="56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56" xfId="0" applyFont="1" applyBorder="1" applyAlignment="1" applyProtection="1">
      <alignment horizontal="lef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7" fillId="2" borderId="56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7" fillId="2" borderId="58" xfId="0" applyFont="1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quotePrefix="1">
      <alignment horizontal="center"/>
    </xf>
    <xf numFmtId="0" fontId="7" fillId="0" borderId="21" xfId="0" applyFont="1" applyBorder="1" applyAlignment="1">
      <alignment horizontal="left"/>
    </xf>
    <xf numFmtId="0" fontId="7" fillId="2" borderId="20" xfId="0" applyFont="1" applyFill="1" applyBorder="1" applyAlignment="1" applyProtection="1">
      <alignment/>
      <protection locked="0"/>
    </xf>
    <xf numFmtId="0" fontId="7" fillId="2" borderId="39" xfId="0" applyFont="1" applyFill="1" applyBorder="1" applyAlignment="1" applyProtection="1">
      <alignment/>
      <protection locked="0"/>
    </xf>
    <xf numFmtId="0" fontId="8" fillId="0" borderId="37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7" fillId="2" borderId="37" xfId="0" applyFont="1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8" fillId="0" borderId="24" xfId="0" applyFont="1" applyBorder="1" applyAlignment="1">
      <alignment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/>
    </xf>
    <xf numFmtId="0" fontId="7" fillId="2" borderId="36" xfId="0" applyFont="1" applyFill="1" applyBorder="1" applyAlignment="1" applyProtection="1">
      <alignment/>
      <protection locked="0"/>
    </xf>
    <xf numFmtId="0" fontId="7" fillId="2" borderId="40" xfId="0" applyFont="1" applyFill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13" fillId="0" borderId="36" xfId="0" applyFont="1" applyBorder="1" applyAlignment="1">
      <alignment/>
    </xf>
    <xf numFmtId="0" fontId="0" fillId="0" borderId="24" xfId="0" applyFont="1" applyBorder="1" applyAlignment="1" quotePrefix="1">
      <alignment horizontal="center"/>
    </xf>
    <xf numFmtId="0" fontId="13" fillId="0" borderId="53" xfId="0" applyFont="1" applyBorder="1" applyAlignment="1">
      <alignment/>
    </xf>
    <xf numFmtId="0" fontId="7" fillId="0" borderId="37" xfId="0" applyFont="1" applyBorder="1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7" fillId="2" borderId="37" xfId="0" applyFont="1" applyFill="1" applyBorder="1" applyAlignment="1" applyProtection="1">
      <alignment/>
      <protection/>
    </xf>
    <xf numFmtId="0" fontId="13" fillId="0" borderId="24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7" fillId="2" borderId="8" xfId="0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8" xfId="0" applyFont="1" applyFill="1" applyBorder="1" applyAlignment="1" applyProtection="1">
      <alignment/>
      <protection locked="0"/>
    </xf>
    <xf numFmtId="0" fontId="7" fillId="2" borderId="4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9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13" fillId="0" borderId="4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3" xfId="0" applyFont="1" applyBorder="1" applyAlignment="1">
      <alignment/>
    </xf>
    <xf numFmtId="0" fontId="7" fillId="2" borderId="2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 applyProtection="1" quotePrefix="1">
      <alignment/>
      <protection/>
    </xf>
    <xf numFmtId="0" fontId="0" fillId="0" borderId="49" xfId="0" applyBorder="1" applyAlignment="1">
      <alignment/>
    </xf>
    <xf numFmtId="0" fontId="0" fillId="0" borderId="26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3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0" fontId="21" fillId="0" borderId="57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5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21" fillId="0" borderId="57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 horizontal="left"/>
    </xf>
    <xf numFmtId="0" fontId="0" fillId="0" borderId="4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13" fillId="0" borderId="4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2" fillId="0" borderId="17" xfId="19" applyFont="1" applyBorder="1" applyAlignment="1" applyProtection="1" quotePrefix="1">
      <alignment horizontal="center" vertical="center"/>
      <protection locked="0"/>
    </xf>
    <xf numFmtId="0" fontId="2" fillId="0" borderId="16" xfId="19" applyFont="1" applyBorder="1" applyAlignment="1" applyProtection="1" quotePrefix="1">
      <alignment horizontal="center" vertical="center"/>
      <protection locked="0"/>
    </xf>
    <xf numFmtId="0" fontId="2" fillId="0" borderId="18" xfId="19" applyFont="1" applyBorder="1" applyAlignment="1" applyProtection="1" quotePrefix="1">
      <alignment horizontal="center" vertical="center"/>
      <protection locked="0"/>
    </xf>
    <xf numFmtId="0" fontId="2" fillId="0" borderId="15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2" fillId="0" borderId="34" xfId="19" applyFont="1" applyBorder="1" applyAlignment="1">
      <alignment horizontal="center"/>
      <protection/>
    </xf>
    <xf numFmtId="0" fontId="2" fillId="0" borderId="17" xfId="19" applyFont="1" applyBorder="1" applyAlignment="1">
      <alignment horizontal="center"/>
      <protection/>
    </xf>
    <xf numFmtId="0" fontId="2" fillId="0" borderId="15" xfId="19" applyFont="1" applyBorder="1" applyAlignment="1" quotePrefix="1">
      <alignment horizontal="center"/>
      <protection/>
    </xf>
    <xf numFmtId="0" fontId="2" fillId="0" borderId="16" xfId="19" applyFont="1" applyBorder="1" applyAlignment="1" quotePrefix="1">
      <alignment horizontal="center"/>
      <protection/>
    </xf>
    <xf numFmtId="0" fontId="2" fillId="0" borderId="18" xfId="19" applyFont="1" applyBorder="1" applyAlignment="1" quotePrefix="1">
      <alignment horizontal="center"/>
      <protection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2" xfId="19" applyFont="1" applyBorder="1" applyAlignment="1" applyProtection="1" quotePrefix="1">
      <alignment horizontal="center"/>
      <protection locked="0"/>
    </xf>
    <xf numFmtId="0" fontId="8" fillId="0" borderId="33" xfId="19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1_JU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1_JU11_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1_MU13_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1_MU12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P1_MU11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Jungen U12"/>
    </sheetNames>
    <definedNames>
      <definedName name="sortieren10e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Jungen U11"/>
    </sheetNames>
    <definedNames>
      <definedName name="sortieren10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Mädchen U13"/>
    </sheetNames>
    <definedNames>
      <definedName name="sortieren10er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 er Schiri"/>
      <sheetName val="Mädchen U12"/>
    </sheetNames>
    <definedNames>
      <definedName name="sortieren10er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Mädchen U11"/>
    </sheetNames>
    <definedNames>
      <definedName name="sortieren8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showGridLines="0" tabSelected="1" zoomScaleSheetLayoutView="100" workbookViewId="0" topLeftCell="A29">
      <selection activeCell="R58" sqref="R58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 t="s">
        <v>76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60" t="s">
        <v>77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1</v>
      </c>
      <c r="L4" s="13">
        <f>$O$51</f>
        <v>1</v>
      </c>
      <c r="M4" s="14" t="s">
        <v>17</v>
      </c>
      <c r="N4" s="15">
        <f>$Q$51</f>
        <v>3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2</v>
      </c>
      <c r="X4" s="13">
        <f>$O$34</f>
        <v>3</v>
      </c>
      <c r="Y4" s="14" t="s">
        <v>17</v>
      </c>
      <c r="Z4" s="15">
        <f>$Q$34</f>
        <v>1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8</v>
      </c>
      <c r="AH4" s="14" t="s">
        <v>17</v>
      </c>
      <c r="AI4" s="17">
        <f>SUM(AF5,AC5,Z5,W5,T5,Q5,N5,K5,H5)</f>
        <v>1</v>
      </c>
      <c r="AJ4" s="18">
        <f>SUM(AD4,AA4,X4,U4,R4,O4,L4,I4,F4)</f>
        <v>25</v>
      </c>
      <c r="AK4" s="14" t="s">
        <v>17</v>
      </c>
      <c r="AL4" s="17">
        <f>SUM(AF4,AC4,Z4,W4,T4,Q4,N4,K4,H4)</f>
        <v>8</v>
      </c>
      <c r="AM4" s="566"/>
      <c r="AN4" s="567"/>
      <c r="AO4" s="568"/>
    </row>
    <row r="5" spans="1:41" ht="13.5" customHeight="1" thickBot="1">
      <c r="A5" s="19"/>
      <c r="B5" s="161" t="s">
        <v>78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89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3</v>
      </c>
      <c r="J6" s="14" t="s">
        <v>17</v>
      </c>
      <c r="K6" s="15">
        <f>$Q$50</f>
        <v>0</v>
      </c>
      <c r="L6" s="13">
        <f>$AM$41</f>
        <v>1</v>
      </c>
      <c r="M6" s="14" t="s">
        <v>17</v>
      </c>
      <c r="N6" s="15">
        <f>$AO$41</f>
        <v>3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3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1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7</v>
      </c>
      <c r="AH6" s="14" t="s">
        <v>17</v>
      </c>
      <c r="AI6" s="29">
        <f>SUM(AF7,AC7,Z7,W7,T7,Q7,N7,K7,E7)</f>
        <v>2</v>
      </c>
      <c r="AJ6" s="18">
        <f>SUM(AD6,AA6,X6,U6,R6,O6,L6,I6,C6)</f>
        <v>22</v>
      </c>
      <c r="AK6" s="14" t="s">
        <v>17</v>
      </c>
      <c r="AL6" s="17">
        <f>SUM(AF6,AC6,Z6,W6,T6,Q6,N6,K6,E6)</f>
        <v>7</v>
      </c>
      <c r="AM6" s="566"/>
      <c r="AN6" s="567"/>
      <c r="AO6" s="568"/>
    </row>
    <row r="7" spans="1:41" ht="13.5" customHeight="1" thickBot="1">
      <c r="A7" s="19"/>
      <c r="B7" s="163" t="s">
        <v>90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1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91</v>
      </c>
      <c r="C8" s="13">
        <f>$AO$48</f>
        <v>1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4"/>
      <c r="J8" s="170"/>
      <c r="K8" s="166"/>
      <c r="L8" s="13">
        <f>$O$44</f>
        <v>3</v>
      </c>
      <c r="M8" s="14" t="s">
        <v>17</v>
      </c>
      <c r="N8" s="15">
        <f>$Q$44</f>
        <v>2</v>
      </c>
      <c r="O8" s="13">
        <f>$AM$34</f>
        <v>3</v>
      </c>
      <c r="P8" s="14" t="s">
        <v>17</v>
      </c>
      <c r="Q8" s="15">
        <f>$AO$34</f>
        <v>2</v>
      </c>
      <c r="R8" s="13">
        <f>$O$36</f>
        <v>3</v>
      </c>
      <c r="S8" s="14" t="s">
        <v>17</v>
      </c>
      <c r="T8" s="15">
        <f>$Q$36</f>
        <v>0</v>
      </c>
      <c r="U8" s="13">
        <f>$AM$28</f>
        <v>3</v>
      </c>
      <c r="V8" s="14" t="s">
        <v>17</v>
      </c>
      <c r="W8" s="15">
        <f>$AO$28</f>
        <v>2</v>
      </c>
      <c r="X8" s="13">
        <f>$O$28</f>
        <v>2</v>
      </c>
      <c r="Y8" s="14" t="s">
        <v>17</v>
      </c>
      <c r="Z8" s="15">
        <f>$Q$28</f>
        <v>3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6</v>
      </c>
      <c r="AH8" s="14" t="s">
        <v>17</v>
      </c>
      <c r="AI8" s="29">
        <f>SUM(AF9,AC9,Z9,W9,T9,Q9,N9,H9,E9)</f>
        <v>3</v>
      </c>
      <c r="AJ8" s="18">
        <f>SUM(AD8,AA8,X8,U8,R8,O8,L8,F8,C8)</f>
        <v>21</v>
      </c>
      <c r="AK8" s="14" t="s">
        <v>17</v>
      </c>
      <c r="AL8" s="17">
        <f>SUM(AF8,AC8,Z8,W8,T8,Q8,N8,H8,E8)</f>
        <v>15</v>
      </c>
      <c r="AM8" s="569"/>
      <c r="AN8" s="567"/>
      <c r="AO8" s="568"/>
    </row>
    <row r="9" spans="1:41" ht="13.5" customHeight="1" thickBot="1">
      <c r="A9" s="19"/>
      <c r="B9" s="163" t="s">
        <v>177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7"/>
      <c r="J9" s="171"/>
      <c r="K9" s="169"/>
      <c r="L9" s="23">
        <f>IF(L8=3,1,0)</f>
        <v>1</v>
      </c>
      <c r="M9" s="23"/>
      <c r="N9" s="23">
        <f>IF(N8=3,1,0)</f>
        <v>0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1</v>
      </c>
      <c r="V9" s="23"/>
      <c r="W9" s="23">
        <f>IF(W8=3,1,0)</f>
        <v>0</v>
      </c>
      <c r="X9" s="20">
        <f>IF(X8=3,1,0)</f>
        <v>0</v>
      </c>
      <c r="Y9" s="23"/>
      <c r="Z9" s="23">
        <f>IF(Z8=3,1,0)</f>
        <v>1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92</v>
      </c>
      <c r="C10" s="13">
        <f>$Q$51</f>
        <v>3</v>
      </c>
      <c r="D10" s="14" t="s">
        <v>17</v>
      </c>
      <c r="E10" s="15">
        <f>$O$51</f>
        <v>1</v>
      </c>
      <c r="F10" s="13">
        <f>$AO$41</f>
        <v>3</v>
      </c>
      <c r="G10" s="14" t="s">
        <v>17</v>
      </c>
      <c r="H10" s="15">
        <f>$AM$41</f>
        <v>1</v>
      </c>
      <c r="I10" s="13">
        <f>$Q$44</f>
        <v>2</v>
      </c>
      <c r="J10" s="14" t="s">
        <v>17</v>
      </c>
      <c r="K10" s="15">
        <f>$O$44</f>
        <v>3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2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3</v>
      </c>
      <c r="V10" s="14" t="s">
        <v>17</v>
      </c>
      <c r="W10" s="15">
        <f>$Q$29</f>
        <v>0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3</v>
      </c>
      <c r="AE10" s="14" t="s">
        <v>17</v>
      </c>
      <c r="AF10" s="15">
        <f>$AO$33</f>
        <v>0</v>
      </c>
      <c r="AG10" s="28">
        <f>SUM(AD11,AA11,X11,U11,R11,O11,I11,F11,C11)</f>
        <v>8</v>
      </c>
      <c r="AH10" s="14" t="s">
        <v>17</v>
      </c>
      <c r="AI10" s="29">
        <f>SUM(AF11,AC11,Z11,W11,T11,Q11,K11,H11,E11)</f>
        <v>1</v>
      </c>
      <c r="AJ10" s="18">
        <f>SUM(AD10,AA10,X10,U10,R10,O10,I10,F10,C10)</f>
        <v>26</v>
      </c>
      <c r="AK10" s="14" t="s">
        <v>17</v>
      </c>
      <c r="AL10" s="17">
        <f>SUM(AF10,AC10,Z10,W10,T10,Q10,K10,H10,E10)</f>
        <v>7</v>
      </c>
      <c r="AM10" s="566"/>
      <c r="AN10" s="567"/>
      <c r="AO10" s="568"/>
    </row>
    <row r="11" spans="1:41" ht="13.5" customHeight="1" thickBot="1">
      <c r="A11" s="19"/>
      <c r="B11" s="163" t="s">
        <v>96</v>
      </c>
      <c r="C11" s="20">
        <f>IF(C10=3,1,0)</f>
        <v>1</v>
      </c>
      <c r="D11" s="23"/>
      <c r="E11" s="23">
        <f>IF(E10=3,1,0)</f>
        <v>0</v>
      </c>
      <c r="F11" s="20">
        <f>IF(F10=3,1,0)</f>
        <v>1</v>
      </c>
      <c r="G11" s="23"/>
      <c r="H11" s="23">
        <f>IF(H10=3,1,0)</f>
        <v>0</v>
      </c>
      <c r="I11" s="20">
        <f>IF(I10=3,1,0)</f>
        <v>0</v>
      </c>
      <c r="J11" s="23"/>
      <c r="K11" s="23">
        <f>IF(K10=3,1,0)</f>
        <v>1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85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2</v>
      </c>
      <c r="J12" s="14" t="s">
        <v>17</v>
      </c>
      <c r="K12" s="15">
        <f>$AM$34</f>
        <v>3</v>
      </c>
      <c r="L12" s="13">
        <f>$Q$37</f>
        <v>2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3</v>
      </c>
      <c r="S12" s="14" t="s">
        <v>17</v>
      </c>
      <c r="T12" s="15">
        <f>$Q$30</f>
        <v>1</v>
      </c>
      <c r="U12" s="13">
        <f>$O$55</f>
        <v>3</v>
      </c>
      <c r="V12" s="14" t="s">
        <v>17</v>
      </c>
      <c r="W12" s="15">
        <f>$Q$55</f>
        <v>0</v>
      </c>
      <c r="X12" s="13">
        <f>$AM$50</f>
        <v>3</v>
      </c>
      <c r="Y12" s="14" t="s">
        <v>17</v>
      </c>
      <c r="Z12" s="15">
        <f>$AO$50</f>
        <v>1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1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19</v>
      </c>
      <c r="AK12" s="14" t="s">
        <v>17</v>
      </c>
      <c r="AL12" s="17">
        <f>SUM(AF12,AC12,Z12,W12,T12,N12,K12,H12,E12)</f>
        <v>15</v>
      </c>
      <c r="AM12" s="566"/>
      <c r="AN12" s="567"/>
      <c r="AO12" s="568"/>
    </row>
    <row r="13" spans="1:41" ht="13.5" customHeight="1" thickBot="1">
      <c r="A13" s="19"/>
      <c r="B13" s="163" t="s">
        <v>86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1</v>
      </c>
      <c r="S13" s="23"/>
      <c r="T13" s="23">
        <f>IF(T12=3,1,0)</f>
        <v>0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87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0</v>
      </c>
      <c r="J14" s="14" t="s">
        <v>17</v>
      </c>
      <c r="K14" s="15">
        <f>$O$36</f>
        <v>3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1</v>
      </c>
      <c r="P14" s="14" t="s">
        <v>17</v>
      </c>
      <c r="Q14" s="15">
        <f>$O$30</f>
        <v>3</v>
      </c>
      <c r="R14" s="164"/>
      <c r="S14" s="170"/>
      <c r="T14" s="166"/>
      <c r="U14" s="13">
        <f>$AM$51</f>
        <v>0</v>
      </c>
      <c r="V14" s="14" t="s">
        <v>17</v>
      </c>
      <c r="W14" s="15">
        <f>$AO$51</f>
        <v>3</v>
      </c>
      <c r="X14" s="13">
        <f>$O$48</f>
        <v>2</v>
      </c>
      <c r="Y14" s="14" t="s">
        <v>17</v>
      </c>
      <c r="Z14" s="15">
        <f>$Q$48</f>
        <v>3</v>
      </c>
      <c r="AA14" s="13">
        <f>$AM$43</f>
        <v>3</v>
      </c>
      <c r="AB14" s="14" t="s">
        <v>17</v>
      </c>
      <c r="AC14" s="15">
        <f>$AO$43</f>
        <v>2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1</v>
      </c>
      <c r="AH14" s="14" t="s">
        <v>17</v>
      </c>
      <c r="AI14" s="29">
        <f>SUM(AF15,AC15,Z15,W15,Q15,N15,K15,H15,E15)</f>
        <v>8</v>
      </c>
      <c r="AJ14" s="18">
        <f>SUM(AD14,AA14,X14,U14,O14,L14,I14,F14,C14)</f>
        <v>7</v>
      </c>
      <c r="AK14" s="14" t="s">
        <v>17</v>
      </c>
      <c r="AL14" s="17">
        <f>SUM(AF14,AC14,Z14,W14,Q14,N14,K14,H14,E14)</f>
        <v>26</v>
      </c>
      <c r="AM14" s="566"/>
      <c r="AN14" s="567"/>
      <c r="AO14" s="568"/>
    </row>
    <row r="15" spans="1:41" ht="13.5" customHeight="1" thickBot="1">
      <c r="A15" s="19"/>
      <c r="B15" s="178" t="s">
        <v>88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1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1</v>
      </c>
      <c r="AB15" s="23"/>
      <c r="AC15" s="23">
        <f>IF(AC14=3,1,0)</f>
        <v>0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93</v>
      </c>
      <c r="C16" s="13">
        <f>$AO$36</f>
        <v>2</v>
      </c>
      <c r="D16" s="14" t="s">
        <v>17</v>
      </c>
      <c r="E16" s="15">
        <f>$AM$36</f>
        <v>3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2</v>
      </c>
      <c r="J16" s="14" t="s">
        <v>17</v>
      </c>
      <c r="K16" s="15">
        <f>$AM$28</f>
        <v>3</v>
      </c>
      <c r="L16" s="13">
        <f>$Q$29</f>
        <v>0</v>
      </c>
      <c r="M16" s="14" t="s">
        <v>17</v>
      </c>
      <c r="N16" s="15">
        <f>$O$29</f>
        <v>3</v>
      </c>
      <c r="O16" s="13">
        <f>$Q$55</f>
        <v>0</v>
      </c>
      <c r="P16" s="14" t="s">
        <v>17</v>
      </c>
      <c r="Q16" s="15">
        <f>$O$55</f>
        <v>3</v>
      </c>
      <c r="R16" s="13">
        <f>$AO$51</f>
        <v>3</v>
      </c>
      <c r="S16" s="14" t="s">
        <v>17</v>
      </c>
      <c r="T16" s="15">
        <f>$AM$51</f>
        <v>0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0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4</v>
      </c>
      <c r="AH16" s="14" t="s">
        <v>17</v>
      </c>
      <c r="AI16" s="29">
        <f>SUM(AF17,AC17,Z17,T17,Q17,N17,K17,H17,E17)</f>
        <v>5</v>
      </c>
      <c r="AJ16" s="18">
        <f>SUM(AD16,AA16,X16,R16,O16,L16,I16,F16,C16)</f>
        <v>16</v>
      </c>
      <c r="AK16" s="14" t="s">
        <v>17</v>
      </c>
      <c r="AL16" s="17">
        <f>SUM(AF16,AC16,Z16,T16,Q16,N16,K16,H16,E16)</f>
        <v>16</v>
      </c>
      <c r="AM16" s="566"/>
      <c r="AN16" s="567"/>
      <c r="AO16" s="568"/>
    </row>
    <row r="17" spans="1:41" ht="13.5" customHeight="1" thickBot="1">
      <c r="A17" s="19"/>
      <c r="B17" s="163" t="s">
        <v>96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0</v>
      </c>
      <c r="J17" s="23"/>
      <c r="K17" s="23">
        <f>IF(K16=3,1,0)</f>
        <v>1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79</v>
      </c>
      <c r="C18" s="13">
        <f>$Q$34</f>
        <v>1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3</v>
      </c>
      <c r="J18" s="14" t="s">
        <v>17</v>
      </c>
      <c r="K18" s="15">
        <f>$O$28</f>
        <v>2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1</v>
      </c>
      <c r="P18" s="14" t="s">
        <v>17</v>
      </c>
      <c r="Q18" s="15">
        <f>$AM$50</f>
        <v>3</v>
      </c>
      <c r="R18" s="13">
        <f>$Q$48</f>
        <v>3</v>
      </c>
      <c r="S18" s="14" t="s">
        <v>17</v>
      </c>
      <c r="T18" s="15">
        <f>$O$48</f>
        <v>2</v>
      </c>
      <c r="U18" s="13">
        <f>$AO$44</f>
        <v>0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2</v>
      </c>
      <c r="AD18" s="13">
        <f>$O$40</f>
        <v>3</v>
      </c>
      <c r="AE18" s="14" t="s">
        <v>17</v>
      </c>
      <c r="AF18" s="15">
        <f>$Q$40</f>
        <v>2</v>
      </c>
      <c r="AG18" s="28">
        <f>SUM(AD19,AA19,U19,R19,O19,L19,I19,F19,C19)</f>
        <v>4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14</v>
      </c>
      <c r="AK18" s="14" t="s">
        <v>17</v>
      </c>
      <c r="AL18" s="17">
        <f>SUM(AF18,AC18,W18,T18,Q18,N18,K18,H18,E18)</f>
        <v>23</v>
      </c>
      <c r="AM18" s="566"/>
      <c r="AN18" s="567"/>
      <c r="AO18" s="568"/>
    </row>
    <row r="19" spans="1:41" ht="13.5" customHeight="1" thickBot="1">
      <c r="A19" s="19"/>
      <c r="B19" s="163" t="s">
        <v>80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81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1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2</v>
      </c>
      <c r="S20" s="14" t="s">
        <v>17</v>
      </c>
      <c r="T20" s="15">
        <f>$AM$43</f>
        <v>3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2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1</v>
      </c>
      <c r="AH20" s="14" t="s">
        <v>17</v>
      </c>
      <c r="AI20" s="29">
        <f>SUM(AF21,Z21,W21,T21,Q21,N21,K21,H21,E21)</f>
        <v>8</v>
      </c>
      <c r="AJ20" s="18">
        <f>SUM(AD20,X20,U20,R20,O20,L20,I20,F20,C20)</f>
        <v>9</v>
      </c>
      <c r="AK20" s="14" t="s">
        <v>17</v>
      </c>
      <c r="AL20" s="17">
        <f>SUM(AF20,Z20,W20,T20,Q20,N20,K20,H20,E20)</f>
        <v>25</v>
      </c>
      <c r="AM20" s="566"/>
      <c r="AN20" s="567"/>
      <c r="AO20" s="568"/>
    </row>
    <row r="21" spans="1:41" ht="13.5" customHeight="1" thickBot="1">
      <c r="A21" s="19"/>
      <c r="B21" s="163" t="s">
        <v>82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83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0</v>
      </c>
      <c r="M22" s="14" t="s">
        <v>17</v>
      </c>
      <c r="N22" s="15">
        <f>$AM$33</f>
        <v>3</v>
      </c>
      <c r="O22" s="13">
        <f>$AO$26</f>
        <v>1</v>
      </c>
      <c r="P22" s="14" t="s">
        <v>17</v>
      </c>
      <c r="Q22" s="15">
        <f>$AM$26</f>
        <v>3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2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4"/>
      <c r="AE22" s="170"/>
      <c r="AF22" s="166"/>
      <c r="AG22" s="28">
        <f>SUM(AA23,X23,U23,R23,O23,L23,I23,F23,C23)</f>
        <v>1</v>
      </c>
      <c r="AH22" s="14" t="s">
        <v>17</v>
      </c>
      <c r="AI22" s="29">
        <f>SUM(AC23,Z23,W23,T23,Q23,N23,K23,H23,E23)</f>
        <v>8</v>
      </c>
      <c r="AJ22" s="18">
        <f>SUM(AA22,X22,U22,R22,O22,L22,I22,F22,C22)</f>
        <v>7</v>
      </c>
      <c r="AK22" s="14" t="s">
        <v>17</v>
      </c>
      <c r="AL22" s="17">
        <f>SUM(AC22,Z22,W22,T22,Q22,N22,K22,H22,E22)</f>
        <v>24</v>
      </c>
      <c r="AM22" s="566"/>
      <c r="AN22" s="567"/>
      <c r="AO22" s="568"/>
    </row>
    <row r="23" spans="1:144" s="35" customFormat="1" ht="13.5" customHeight="1" thickBot="1">
      <c r="A23" s="19"/>
      <c r="B23" s="163" t="s">
        <v>84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1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166</v>
      </c>
      <c r="AK24" s="38" t="s">
        <v>17</v>
      </c>
      <c r="AL24" s="41">
        <f>SUM(AL22,AL20,AL18,AL16,AL14,AL12,AL10,AL8,AL6,AL4)</f>
        <v>166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Bechtle, Tobias</v>
      </c>
      <c r="C26" s="46"/>
      <c r="D26" s="47" t="s">
        <v>0</v>
      </c>
      <c r="E26" s="48"/>
      <c r="F26" s="49" t="str">
        <f>+B22</f>
        <v>Geisel, Johannes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Schiffmann, Nicolai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Geisel, Johannes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1</v>
      </c>
    </row>
    <row r="27" spans="1:41" s="3" customFormat="1" ht="13.5" customHeight="1">
      <c r="A27" s="54" t="s">
        <v>22</v>
      </c>
      <c r="B27" s="107" t="str">
        <f>+B6</f>
        <v>Hadlaczky, Stefan</v>
      </c>
      <c r="C27" s="55"/>
      <c r="D27" s="56" t="s">
        <v>0</v>
      </c>
      <c r="E27" s="55"/>
      <c r="F27" s="57" t="str">
        <f>+B20</f>
        <v>Schachtl-Rieß, Jakob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9">
        <v>1</v>
      </c>
      <c r="R27" s="75" t="s">
        <v>59</v>
      </c>
      <c r="S27" s="84"/>
      <c r="T27" s="77"/>
      <c r="U27" s="57" t="str">
        <f>+B10</f>
        <v>Richardt, Artur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Wetzel, Martin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1">
        <v>0</v>
      </c>
    </row>
    <row r="28" spans="1:41" s="3" customFormat="1" ht="13.5" customHeight="1">
      <c r="A28" s="54" t="s">
        <v>24</v>
      </c>
      <c r="B28" s="107" t="str">
        <f>+B8</f>
        <v>Volovyk, Mykhaylo</v>
      </c>
      <c r="C28" s="55"/>
      <c r="D28" s="56" t="s">
        <v>0</v>
      </c>
      <c r="E28" s="55"/>
      <c r="F28" s="57" t="str">
        <f>+B18</f>
        <v>Brechlin, Florian</v>
      </c>
      <c r="G28" s="58"/>
      <c r="H28" s="58"/>
      <c r="I28" s="58"/>
      <c r="J28" s="58"/>
      <c r="K28" s="58"/>
      <c r="L28" s="58"/>
      <c r="M28" s="58"/>
      <c r="N28" s="58"/>
      <c r="O28" s="121">
        <v>2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Volovyk, Mykhaylo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Beez, Florian</v>
      </c>
      <c r="AH28" s="58"/>
      <c r="AI28" s="58"/>
      <c r="AJ28" s="58"/>
      <c r="AK28" s="58"/>
      <c r="AL28" s="58"/>
      <c r="AM28" s="127">
        <v>3</v>
      </c>
      <c r="AN28" s="59" t="s">
        <v>17</v>
      </c>
      <c r="AO28" s="181">
        <v>2</v>
      </c>
    </row>
    <row r="29" spans="1:41" s="3" customFormat="1" ht="13.5" customHeight="1">
      <c r="A29" s="54" t="s">
        <v>26</v>
      </c>
      <c r="B29" s="107" t="str">
        <f>+B10</f>
        <v>Richardt, Artur</v>
      </c>
      <c r="C29" s="55"/>
      <c r="D29" s="56" t="s">
        <v>0</v>
      </c>
      <c r="E29" s="55"/>
      <c r="F29" s="57" t="str">
        <f>+B16</f>
        <v>Beez, Florian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9">
        <v>0</v>
      </c>
      <c r="R29" s="75" t="s">
        <v>63</v>
      </c>
      <c r="S29" s="84"/>
      <c r="T29" s="77"/>
      <c r="U29" s="57" t="str">
        <f>+B6</f>
        <v>Hadlaczky, Stefan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Brechlin, Florian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1">
        <v>0</v>
      </c>
    </row>
    <row r="30" spans="1:41" s="3" customFormat="1" ht="13.5" customHeight="1" thickBot="1">
      <c r="A30" s="63" t="s">
        <v>28</v>
      </c>
      <c r="B30" s="108" t="str">
        <f>+B12</f>
        <v>Schiffmann, Nicolai</v>
      </c>
      <c r="C30" s="64"/>
      <c r="D30" s="65" t="s">
        <v>0</v>
      </c>
      <c r="E30" s="64"/>
      <c r="F30" s="66" t="str">
        <f>+B14</f>
        <v>Wetzel, Martin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80">
        <v>1</v>
      </c>
      <c r="R30" s="78" t="s">
        <v>65</v>
      </c>
      <c r="S30" s="85"/>
      <c r="T30" s="79"/>
      <c r="U30" s="66" t="str">
        <f>+B4</f>
        <v>Bechtle, Tobias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Schachtl-Rieß, Jakob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Schachtl-Rieß, Jakob</v>
      </c>
      <c r="C33" s="50"/>
      <c r="D33" s="52" t="s">
        <v>0</v>
      </c>
      <c r="E33" s="50"/>
      <c r="F33" s="49" t="str">
        <f>+B22</f>
        <v>Geisel, Johannes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Richardt, Artur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Geisel, Johannes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0</v>
      </c>
    </row>
    <row r="34" spans="1:41" s="3" customFormat="1" ht="13.5" customHeight="1">
      <c r="A34" s="185" t="s">
        <v>47</v>
      </c>
      <c r="B34" s="110" t="str">
        <f>+B4</f>
        <v>Bechtle, Tobias</v>
      </c>
      <c r="C34" s="76"/>
      <c r="D34" s="111" t="s">
        <v>0</v>
      </c>
      <c r="E34" s="76"/>
      <c r="F34" s="103" t="str">
        <f>+B18</f>
        <v>Brechlin, Florian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1</v>
      </c>
      <c r="R34" s="75" t="s">
        <v>35</v>
      </c>
      <c r="S34" s="76"/>
      <c r="T34" s="77"/>
      <c r="U34" s="57" t="str">
        <f>+B8</f>
        <v>Volovyk, Mykhaylo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Schiffmann, Nicolai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1">
        <v>2</v>
      </c>
    </row>
    <row r="35" spans="1:41" s="3" customFormat="1" ht="13.5" customHeight="1">
      <c r="A35" s="185" t="s">
        <v>49</v>
      </c>
      <c r="B35" s="110" t="str">
        <f>+B6</f>
        <v>Hadlaczky, Stefan</v>
      </c>
      <c r="C35" s="76"/>
      <c r="D35" s="111" t="s">
        <v>0</v>
      </c>
      <c r="E35" s="76"/>
      <c r="F35" s="103" t="str">
        <f>+B16</f>
        <v>Beez, Florian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Hadlaczky, Stefan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Wetzel, Martin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1">
        <v>0</v>
      </c>
    </row>
    <row r="36" spans="1:41" s="3" customFormat="1" ht="13.5" customHeight="1">
      <c r="A36" s="185" t="s">
        <v>51</v>
      </c>
      <c r="B36" s="110" t="str">
        <f>+B8</f>
        <v>Volovyk, Mykhaylo</v>
      </c>
      <c r="C36" s="76"/>
      <c r="D36" s="111" t="s">
        <v>0</v>
      </c>
      <c r="E36" s="76"/>
      <c r="F36" s="103" t="str">
        <f>+B14</f>
        <v>Wetzel, Martin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0</v>
      </c>
      <c r="R36" s="75" t="s">
        <v>39</v>
      </c>
      <c r="S36" s="76"/>
      <c r="T36" s="77"/>
      <c r="U36" s="57" t="str">
        <f>+B4</f>
        <v>Bechtle, Tobias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Beez, Florian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2</v>
      </c>
    </row>
    <row r="37" spans="1:41" s="3" customFormat="1" ht="13.5" customHeight="1" thickBot="1">
      <c r="A37" s="186" t="s">
        <v>53</v>
      </c>
      <c r="B37" s="112" t="str">
        <f>+B10</f>
        <v>Richardt, Artur</v>
      </c>
      <c r="C37" s="43"/>
      <c r="D37" s="26" t="s">
        <v>0</v>
      </c>
      <c r="E37" s="43"/>
      <c r="F37" s="113" t="str">
        <f>+B12</f>
        <v>Schiffmann, Nicolai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2</v>
      </c>
      <c r="R37" s="78" t="s">
        <v>41</v>
      </c>
      <c r="S37" s="43"/>
      <c r="T37" s="79"/>
      <c r="U37" s="66" t="str">
        <f>+B18</f>
        <v>Brechlin, Florian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Schachtl-Rieß, Jakob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2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Brechlin, Florian</v>
      </c>
      <c r="C40" s="50"/>
      <c r="D40" s="52" t="s">
        <v>0</v>
      </c>
      <c r="E40" s="50"/>
      <c r="F40" s="49" t="str">
        <f>+B22</f>
        <v>Geisel, Johannes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2</v>
      </c>
      <c r="R40" s="44" t="s">
        <v>67</v>
      </c>
      <c r="S40" s="76"/>
      <c r="T40" s="76"/>
      <c r="U40" s="45" t="str">
        <f>+B8</f>
        <v>Volovyk, Mykhaylo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Geisel, Johannes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5" t="s">
        <v>23</v>
      </c>
      <c r="B41" s="110" t="str">
        <f>+B16</f>
        <v>Beez, Florian</v>
      </c>
      <c r="C41" s="76"/>
      <c r="D41" s="111" t="s">
        <v>0</v>
      </c>
      <c r="E41" s="76"/>
      <c r="F41" s="103" t="str">
        <f>+B20</f>
        <v>Schachtl-Rieß, Jakob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Hadlaczky, Stefan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Richardt, Artur</v>
      </c>
      <c r="AH41" s="76"/>
      <c r="AI41" s="76"/>
      <c r="AJ41" s="76"/>
      <c r="AK41" s="76"/>
      <c r="AL41" s="76"/>
      <c r="AM41" s="131">
        <v>1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Bechtle, Tobias</v>
      </c>
      <c r="C42" s="76"/>
      <c r="D42" s="111" t="s">
        <v>0</v>
      </c>
      <c r="E42" s="76"/>
      <c r="F42" s="103" t="str">
        <f>+B14</f>
        <v>Wetzel, Martin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Bechtle, Tobias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Schiffmann, Nicolai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5" t="s">
        <v>27</v>
      </c>
      <c r="B43" s="110" t="str">
        <f>+B6</f>
        <v>Hadlaczky, Stefan</v>
      </c>
      <c r="C43" s="76"/>
      <c r="D43" s="111" t="s">
        <v>0</v>
      </c>
      <c r="E43" s="76"/>
      <c r="F43" s="103" t="str">
        <f>+B12</f>
        <v>Schiffmann, Nicolai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Wetzel, Martin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Schachtl-Rieß, Jakob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2</v>
      </c>
    </row>
    <row r="44" spans="1:41" s="3" customFormat="1" ht="13.5" customHeight="1" thickBot="1">
      <c r="A44" s="186" t="s">
        <v>29</v>
      </c>
      <c r="B44" s="112" t="str">
        <f>+B8</f>
        <v>Volovyk, Mykhaylo</v>
      </c>
      <c r="C44" s="43"/>
      <c r="D44" s="26" t="s">
        <v>0</v>
      </c>
      <c r="E44" s="43"/>
      <c r="F44" s="113" t="str">
        <f>+B10</f>
        <v>Richardt, Artur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2</v>
      </c>
      <c r="R44" s="63" t="s">
        <v>71</v>
      </c>
      <c r="S44" s="67"/>
      <c r="T44" s="67"/>
      <c r="U44" s="183" t="str">
        <f>+B16</f>
        <v>Beez, Florian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Brechlin, Florian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0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Beez, Florian</v>
      </c>
      <c r="C47" s="46"/>
      <c r="D47" s="47" t="s">
        <v>0</v>
      </c>
      <c r="E47" s="48"/>
      <c r="F47" s="49" t="str">
        <f>$B$22</f>
        <v>Geisel, Johannes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Hadlaczky, Stefan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Geisel, Johannes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Wetzel, Martin</v>
      </c>
      <c r="C48" s="55"/>
      <c r="D48" s="56" t="s">
        <v>0</v>
      </c>
      <c r="E48" s="55"/>
      <c r="F48" s="57" t="str">
        <f>+B18</f>
        <v>Brechlin, Florian</v>
      </c>
      <c r="G48" s="58"/>
      <c r="H48" s="58"/>
      <c r="I48" s="58"/>
      <c r="J48" s="58"/>
      <c r="K48" s="58"/>
      <c r="L48" s="58"/>
      <c r="M48" s="58"/>
      <c r="N48" s="58"/>
      <c r="O48" s="121">
        <v>2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Bechtle, Tobias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Volovyk, Mykhaylo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1</v>
      </c>
    </row>
    <row r="49" spans="1:41" s="3" customFormat="1" ht="13.5" customHeight="1">
      <c r="A49" s="54" t="s">
        <v>60</v>
      </c>
      <c r="B49" s="107" t="str">
        <f>+B12</f>
        <v>Schiffmann, Nicolai</v>
      </c>
      <c r="C49" s="55"/>
      <c r="D49" s="56" t="s">
        <v>0</v>
      </c>
      <c r="E49" s="55"/>
      <c r="F49" s="57" t="str">
        <f>+B20</f>
        <v>Schachtl-Rieß, Jakob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Richardt, Artur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Schachtl-Rieß, Jakob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Hadlaczky, Stefan</v>
      </c>
      <c r="C50" s="55"/>
      <c r="D50" s="56" t="s">
        <v>0</v>
      </c>
      <c r="E50" s="55"/>
      <c r="F50" s="57" t="str">
        <f>+B8</f>
        <v>Volovyk, Mykhaylo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Schiffmann, Nicolai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Brechlin, Florian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1</v>
      </c>
    </row>
    <row r="51" spans="1:41" s="3" customFormat="1" ht="13.5" customHeight="1" thickBot="1">
      <c r="A51" s="63" t="s">
        <v>64</v>
      </c>
      <c r="B51" s="108" t="str">
        <f>+B4</f>
        <v>Bechtle, Tobias</v>
      </c>
      <c r="C51" s="64"/>
      <c r="D51" s="65" t="s">
        <v>0</v>
      </c>
      <c r="E51" s="64"/>
      <c r="F51" s="66" t="str">
        <f>+B10</f>
        <v>Richardt, Artur</v>
      </c>
      <c r="G51" s="67"/>
      <c r="H51" s="67"/>
      <c r="I51" s="67"/>
      <c r="J51" s="67"/>
      <c r="K51" s="67"/>
      <c r="L51" s="67"/>
      <c r="M51" s="67"/>
      <c r="N51" s="67"/>
      <c r="O51" s="122">
        <v>1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Wetzel, Martin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Beez, Florian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Wetzel, Martin</v>
      </c>
      <c r="C54" s="46"/>
      <c r="D54" s="47" t="s">
        <v>0</v>
      </c>
      <c r="E54" s="48"/>
      <c r="F54" s="49" t="str">
        <f>+B22</f>
        <v>Geisel, Johannes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Schiffmann, Nicolai</v>
      </c>
      <c r="C55" s="55"/>
      <c r="D55" s="56" t="s">
        <v>0</v>
      </c>
      <c r="E55" s="55"/>
      <c r="F55" s="57" t="str">
        <f>+B16</f>
        <v>Beez, Florian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9">
        <v>0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Richardt, Artur</v>
      </c>
      <c r="C56" s="55"/>
      <c r="D56" s="56" t="s">
        <v>0</v>
      </c>
      <c r="E56" s="55"/>
      <c r="F56" s="57" t="str">
        <f>+B18</f>
        <v>Brechlin, Florian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9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Volovyk, Mykhaylo</v>
      </c>
      <c r="C57" s="55"/>
      <c r="D57" s="56" t="s">
        <v>0</v>
      </c>
      <c r="E57" s="55"/>
      <c r="F57" s="57" t="str">
        <f>+B20</f>
        <v>Schachtl-Rieß, Jakob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9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Bechtle, Tobias</v>
      </c>
      <c r="C58" s="64"/>
      <c r="D58" s="65" t="s">
        <v>0</v>
      </c>
      <c r="E58" s="64"/>
      <c r="F58" s="66" t="str">
        <f>+B6</f>
        <v>Hadlaczky, Stefan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Schwerpunkt 1 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89" t="str">
        <f>$AM$3</f>
        <v>Platz</v>
      </c>
      <c r="AN65" s="9"/>
      <c r="AO65" s="90"/>
    </row>
    <row r="66" spans="2:41" ht="16.5" thickBot="1">
      <c r="B66" s="150" t="str">
        <f>$B$10</f>
        <v>Richardt, Artur</v>
      </c>
      <c r="C66" s="153" t="str">
        <f>$B$11</f>
        <v>TSG Heilbronn (HN)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19</v>
      </c>
      <c r="AB66" s="146"/>
      <c r="AC66" s="146"/>
      <c r="AD66" s="146"/>
      <c r="AE66" s="147"/>
      <c r="AF66" s="148"/>
      <c r="AG66" s="91">
        <f>$AG$10</f>
        <v>8</v>
      </c>
      <c r="AH66" s="92" t="s">
        <v>17</v>
      </c>
      <c r="AI66" s="93">
        <f>$AI$10</f>
        <v>1</v>
      </c>
      <c r="AJ66" s="94">
        <f>$AJ$10</f>
        <v>26</v>
      </c>
      <c r="AK66" s="92" t="s">
        <v>17</v>
      </c>
      <c r="AL66" s="93">
        <f>$AL$10</f>
        <v>7</v>
      </c>
      <c r="AM66" s="556">
        <v>1</v>
      </c>
      <c r="AN66" s="557"/>
      <c r="AO66" s="558"/>
    </row>
    <row r="67" spans="2:41" ht="16.5" thickBot="1">
      <c r="B67" s="151" t="str">
        <f>$B$4</f>
        <v>Bechtle, Tobias</v>
      </c>
      <c r="C67" s="153" t="str">
        <f>$B$5</f>
        <v>TSG Steinheim (LB)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17</v>
      </c>
      <c r="AB67" s="146"/>
      <c r="AC67" s="146"/>
      <c r="AD67" s="146"/>
      <c r="AE67" s="147"/>
      <c r="AF67" s="148"/>
      <c r="AG67" s="91">
        <f>$AG$4</f>
        <v>8</v>
      </c>
      <c r="AH67" s="92" t="s">
        <v>17</v>
      </c>
      <c r="AI67" s="95">
        <f>$AI$4</f>
        <v>1</v>
      </c>
      <c r="AJ67" s="94">
        <f>$AJ$4</f>
        <v>25</v>
      </c>
      <c r="AK67" s="92" t="s">
        <v>17</v>
      </c>
      <c r="AL67" s="95">
        <f>$AL$4</f>
        <v>8</v>
      </c>
      <c r="AM67" s="556">
        <v>2</v>
      </c>
      <c r="AN67" s="557"/>
      <c r="AO67" s="558"/>
    </row>
    <row r="68" spans="2:41" ht="16.5" thickBot="1">
      <c r="B68" s="150" t="str">
        <f>$B$6</f>
        <v>Hadlaczky, Stefan</v>
      </c>
      <c r="C68" s="153" t="str">
        <f>$B$7</f>
        <v>TSV Untereisesheim (HN)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15</v>
      </c>
      <c r="AB68" s="146"/>
      <c r="AC68" s="146"/>
      <c r="AD68" s="146"/>
      <c r="AE68" s="147"/>
      <c r="AF68" s="148"/>
      <c r="AG68" s="91">
        <f>$AG$6</f>
        <v>7</v>
      </c>
      <c r="AH68" s="92" t="s">
        <v>17</v>
      </c>
      <c r="AI68" s="95">
        <f>$AI$6</f>
        <v>2</v>
      </c>
      <c r="AJ68" s="94">
        <f>$AJ$6</f>
        <v>22</v>
      </c>
      <c r="AK68" s="92" t="s">
        <v>17</v>
      </c>
      <c r="AL68" s="95">
        <f>$AL$6</f>
        <v>7</v>
      </c>
      <c r="AM68" s="556">
        <v>3</v>
      </c>
      <c r="AN68" s="557"/>
      <c r="AO68" s="558"/>
    </row>
    <row r="69" spans="2:41" ht="16.5" thickBot="1">
      <c r="B69" s="150" t="str">
        <f>$B$8</f>
        <v>Volovyk, Mykhaylo</v>
      </c>
      <c r="C69" s="153" t="str">
        <f>$B$9</f>
        <v>TG Böckingen (HN)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6</v>
      </c>
      <c r="AB69" s="146"/>
      <c r="AC69" s="146"/>
      <c r="AD69" s="146"/>
      <c r="AE69" s="147"/>
      <c r="AF69" s="148"/>
      <c r="AG69" s="91">
        <f>$AG$8</f>
        <v>6</v>
      </c>
      <c r="AH69" s="92" t="s">
        <v>17</v>
      </c>
      <c r="AI69" s="95">
        <f>$AI$8</f>
        <v>3</v>
      </c>
      <c r="AJ69" s="94">
        <f>$AJ$8</f>
        <v>21</v>
      </c>
      <c r="AK69" s="92" t="s">
        <v>17</v>
      </c>
      <c r="AL69" s="95">
        <f>$AL$8</f>
        <v>15</v>
      </c>
      <c r="AM69" s="556">
        <v>4</v>
      </c>
      <c r="AN69" s="557"/>
      <c r="AO69" s="558"/>
    </row>
    <row r="70" spans="2:41" ht="16.5" thickBot="1">
      <c r="B70" s="150" t="str">
        <f>$B$12</f>
        <v>Schiffmann, Nicolai</v>
      </c>
      <c r="C70" s="153" t="str">
        <f>$B$13</f>
        <v>TSV Neuenstein (HO)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4</v>
      </c>
      <c r="AB70" s="146"/>
      <c r="AC70" s="146"/>
      <c r="AD70" s="146"/>
      <c r="AE70" s="147"/>
      <c r="AF70" s="148"/>
      <c r="AG70" s="91">
        <f>$AG$12</f>
        <v>5</v>
      </c>
      <c r="AH70" s="92" t="s">
        <v>17</v>
      </c>
      <c r="AI70" s="95">
        <f>$AI$12</f>
        <v>4</v>
      </c>
      <c r="AJ70" s="94">
        <f>$AJ$12</f>
        <v>19</v>
      </c>
      <c r="AK70" s="92" t="s">
        <v>17</v>
      </c>
      <c r="AL70" s="95">
        <f>$AL$12</f>
        <v>15</v>
      </c>
      <c r="AM70" s="556">
        <v>5</v>
      </c>
      <c r="AN70" s="557"/>
      <c r="AO70" s="558"/>
    </row>
    <row r="71" spans="2:41" ht="16.5" thickBot="1">
      <c r="B71" s="150" t="str">
        <f>$B$16</f>
        <v>Beez, Florian</v>
      </c>
      <c r="C71" s="153" t="str">
        <f>$B$17</f>
        <v>TSG Heilbronn (HN)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0</v>
      </c>
      <c r="AB71" s="146"/>
      <c r="AC71" s="146"/>
      <c r="AD71" s="146"/>
      <c r="AE71" s="147"/>
      <c r="AF71" s="148"/>
      <c r="AG71" s="91">
        <f>$AG$16</f>
        <v>4</v>
      </c>
      <c r="AH71" s="92" t="s">
        <v>17</v>
      </c>
      <c r="AI71" s="95">
        <f>$AI$16</f>
        <v>5</v>
      </c>
      <c r="AJ71" s="94">
        <f>$AJ$16</f>
        <v>16</v>
      </c>
      <c r="AK71" s="92" t="s">
        <v>17</v>
      </c>
      <c r="AL71" s="95">
        <f>$AL$16</f>
        <v>16</v>
      </c>
      <c r="AM71" s="556">
        <v>6</v>
      </c>
      <c r="AN71" s="557"/>
      <c r="AO71" s="558"/>
    </row>
    <row r="72" spans="2:41" ht="16.5" thickBot="1">
      <c r="B72" s="150" t="str">
        <f>$B$18</f>
        <v>Brechlin, Florian</v>
      </c>
      <c r="C72" s="153" t="str">
        <f>$B$19</f>
        <v>TSV Heimsheim (LB)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-9</v>
      </c>
      <c r="AB72" s="146"/>
      <c r="AC72" s="146"/>
      <c r="AD72" s="146"/>
      <c r="AE72" s="147"/>
      <c r="AF72" s="148"/>
      <c r="AG72" s="91">
        <f>$AG$18</f>
        <v>4</v>
      </c>
      <c r="AH72" s="92" t="s">
        <v>17</v>
      </c>
      <c r="AI72" s="95">
        <f>$AI$18</f>
        <v>5</v>
      </c>
      <c r="AJ72" s="94">
        <f>$AJ$18</f>
        <v>14</v>
      </c>
      <c r="AK72" s="92" t="s">
        <v>17</v>
      </c>
      <c r="AL72" s="95">
        <f>$AL$18</f>
        <v>23</v>
      </c>
      <c r="AM72" s="556">
        <v>7</v>
      </c>
      <c r="AN72" s="557"/>
      <c r="AO72" s="558"/>
    </row>
    <row r="73" spans="2:41" ht="16.5" thickBot="1">
      <c r="B73" s="150" t="str">
        <f>$B$20</f>
        <v>Schachtl-Rieß, Jakob</v>
      </c>
      <c r="C73" s="153" t="str">
        <f>$B$21</f>
        <v>TSV Großglattbach (LB)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-16</v>
      </c>
      <c r="AB73" s="146"/>
      <c r="AC73" s="146"/>
      <c r="AD73" s="146"/>
      <c r="AE73" s="147"/>
      <c r="AF73" s="148"/>
      <c r="AG73" s="91">
        <f>$AG$20</f>
        <v>1</v>
      </c>
      <c r="AH73" s="92" t="s">
        <v>17</v>
      </c>
      <c r="AI73" s="95">
        <f>$AI$20</f>
        <v>8</v>
      </c>
      <c r="AJ73" s="94">
        <f>$AJ$20</f>
        <v>9</v>
      </c>
      <c r="AK73" s="92" t="s">
        <v>17</v>
      </c>
      <c r="AL73" s="95">
        <f>$AL$20</f>
        <v>25</v>
      </c>
      <c r="AM73" s="556">
        <v>8</v>
      </c>
      <c r="AN73" s="557"/>
      <c r="AO73" s="558"/>
    </row>
    <row r="74" spans="2:41" ht="16.5" thickBot="1">
      <c r="B74" s="150" t="str">
        <f>$B$22</f>
        <v>Geisel, Johannes</v>
      </c>
      <c r="C74" s="153" t="str">
        <f>$B$23</f>
        <v>Spvgg Hirschlanden-Schöckingen (LB)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-17</v>
      </c>
      <c r="AB74" s="146"/>
      <c r="AC74" s="146"/>
      <c r="AD74" s="146"/>
      <c r="AE74" s="147"/>
      <c r="AF74" s="148"/>
      <c r="AG74" s="91">
        <f>$AG$22</f>
        <v>1</v>
      </c>
      <c r="AH74" s="92" t="s">
        <v>17</v>
      </c>
      <c r="AI74" s="95">
        <f>$AI$22</f>
        <v>8</v>
      </c>
      <c r="AJ74" s="94">
        <f>$AJ$22</f>
        <v>7</v>
      </c>
      <c r="AK74" s="92" t="s">
        <v>17</v>
      </c>
      <c r="AL74" s="95">
        <f>$AL$22</f>
        <v>24</v>
      </c>
      <c r="AM74" s="556">
        <v>9</v>
      </c>
      <c r="AN74" s="557"/>
      <c r="AO74" s="558"/>
    </row>
    <row r="75" spans="2:41" ht="16.5" thickBot="1">
      <c r="B75" s="152" t="str">
        <f>$B$14</f>
        <v>Wetzel, Martin</v>
      </c>
      <c r="C75" s="153" t="str">
        <f>$B$15</f>
        <v>SV Ingersheim (HO)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-19</v>
      </c>
      <c r="AB75" s="146"/>
      <c r="AC75" s="146"/>
      <c r="AD75" s="146"/>
      <c r="AE75" s="147"/>
      <c r="AF75" s="148"/>
      <c r="AG75" s="96">
        <f>$AG$14</f>
        <v>1</v>
      </c>
      <c r="AH75" s="97" t="s">
        <v>17</v>
      </c>
      <c r="AI75" s="98">
        <f>$AI$14</f>
        <v>8</v>
      </c>
      <c r="AJ75" s="99">
        <f>$AJ$14</f>
        <v>7</v>
      </c>
      <c r="AK75" s="97" t="s">
        <v>17</v>
      </c>
      <c r="AL75" s="98">
        <f>$AL$14</f>
        <v>26</v>
      </c>
      <c r="AM75" s="556">
        <v>10</v>
      </c>
      <c r="AN75" s="557"/>
      <c r="AO75" s="558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166</v>
      </c>
      <c r="AK76" s="157" t="s">
        <v>17</v>
      </c>
      <c r="AL76" s="158">
        <f>SUM(AL66:AL75)</f>
        <v>166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R58" sqref="R58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 t="s">
        <v>94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60" t="s">
        <v>95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1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2</v>
      </c>
      <c r="U4" s="13">
        <f>$AM$36</f>
        <v>3</v>
      </c>
      <c r="V4" s="14" t="s">
        <v>17</v>
      </c>
      <c r="W4" s="15">
        <f>$AO$36</f>
        <v>2</v>
      </c>
      <c r="X4" s="13">
        <f>$O$34</f>
        <v>0</v>
      </c>
      <c r="Y4" s="14" t="s">
        <v>17</v>
      </c>
      <c r="Z4" s="15">
        <f>$Q$34</f>
        <v>3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8</v>
      </c>
      <c r="AH4" s="14" t="s">
        <v>17</v>
      </c>
      <c r="AI4" s="17">
        <f>SUM(AF5,AC5,Z5,W5,T5,Q5,N5,K5,H5)</f>
        <v>1</v>
      </c>
      <c r="AJ4" s="18">
        <f>SUM(AD4,AA4,X4,U4,R4,O4,L4,I4,F4)</f>
        <v>24</v>
      </c>
      <c r="AK4" s="14" t="s">
        <v>17</v>
      </c>
      <c r="AL4" s="17">
        <f>SUM(AF4,AC4,Z4,W4,T4,Q4,N4,K4,H4)</f>
        <v>9</v>
      </c>
      <c r="AM4" s="566"/>
      <c r="AN4" s="567"/>
      <c r="AO4" s="568"/>
    </row>
    <row r="5" spans="1:41" ht="13.5" customHeight="1" thickBot="1">
      <c r="A5" s="19"/>
      <c r="B5" s="161" t="s">
        <v>96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1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97</v>
      </c>
      <c r="C6" s="13">
        <f>$Q$58</f>
        <v>1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0</v>
      </c>
      <c r="J6" s="14" t="s">
        <v>17</v>
      </c>
      <c r="K6" s="15">
        <f>$Q$50</f>
        <v>3</v>
      </c>
      <c r="L6" s="13">
        <f>$AM$41</f>
        <v>2</v>
      </c>
      <c r="M6" s="14" t="s">
        <v>17</v>
      </c>
      <c r="N6" s="15">
        <f>$AO$41</f>
        <v>3</v>
      </c>
      <c r="O6" s="13">
        <f>$O$43</f>
        <v>3</v>
      </c>
      <c r="P6" s="14" t="s">
        <v>17</v>
      </c>
      <c r="Q6" s="15">
        <f>$Q$43</f>
        <v>0</v>
      </c>
      <c r="R6" s="13">
        <f>$AM$35</f>
        <v>1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3</v>
      </c>
      <c r="X6" s="13">
        <f>$AM$29</f>
        <v>1</v>
      </c>
      <c r="Y6" s="14" t="s">
        <v>17</v>
      </c>
      <c r="Z6" s="15">
        <f>$AO$29</f>
        <v>3</v>
      </c>
      <c r="AA6" s="13">
        <f>$O$27</f>
        <v>3</v>
      </c>
      <c r="AB6" s="14" t="s">
        <v>17</v>
      </c>
      <c r="AC6" s="15">
        <f>$Q$27</f>
        <v>1</v>
      </c>
      <c r="AD6" s="13">
        <f>$AM$47</f>
        <v>3</v>
      </c>
      <c r="AE6" s="14" t="s">
        <v>17</v>
      </c>
      <c r="AF6" s="16">
        <f>$AO$47</f>
        <v>1</v>
      </c>
      <c r="AG6" s="28">
        <f>SUM(AD7,AA7,X7,U7,R7,O7,L7,I7,C7)</f>
        <v>3</v>
      </c>
      <c r="AH6" s="14" t="s">
        <v>17</v>
      </c>
      <c r="AI6" s="29">
        <f>SUM(AF7,AC7,Z7,W7,T7,Q7,N7,K7,E7)</f>
        <v>6</v>
      </c>
      <c r="AJ6" s="18">
        <f>SUM(AD6,AA6,X6,U6,R6,O6,L6,I6,C6)</f>
        <v>14</v>
      </c>
      <c r="AK6" s="14" t="s">
        <v>17</v>
      </c>
      <c r="AL6" s="17">
        <f>SUM(AF6,AC6,Z6,W6,T6,Q6,N6,K6,E6)</f>
        <v>20</v>
      </c>
      <c r="AM6" s="566"/>
      <c r="AN6" s="567"/>
      <c r="AO6" s="568"/>
    </row>
    <row r="7" spans="1:41" ht="13.5" customHeight="1" thickBot="1">
      <c r="A7" s="19"/>
      <c r="B7" s="163" t="s">
        <v>98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0</v>
      </c>
      <c r="J7" s="23"/>
      <c r="K7" s="23">
        <f>IF(K6=3,1,0)</f>
        <v>1</v>
      </c>
      <c r="L7" s="20">
        <f>IF(L6=3,1,0)</f>
        <v>0</v>
      </c>
      <c r="M7" s="23"/>
      <c r="N7" s="23">
        <f>IF(N6=3,1,0)</f>
        <v>1</v>
      </c>
      <c r="O7" s="20">
        <f>IF(O6=3,1,0)</f>
        <v>1</v>
      </c>
      <c r="P7" s="23"/>
      <c r="Q7" s="23">
        <f>IF(Q6=3,1,0)</f>
        <v>0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99</v>
      </c>
      <c r="C8" s="13">
        <f>$AO$48</f>
        <v>0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0</v>
      </c>
      <c r="I8" s="164"/>
      <c r="J8" s="170"/>
      <c r="K8" s="166"/>
      <c r="L8" s="13">
        <f>$O$44</f>
        <v>3</v>
      </c>
      <c r="M8" s="14" t="s">
        <v>17</v>
      </c>
      <c r="N8" s="15">
        <f>$Q$44</f>
        <v>0</v>
      </c>
      <c r="O8" s="13">
        <f>$AM$34</f>
        <v>1</v>
      </c>
      <c r="P8" s="14" t="s">
        <v>17</v>
      </c>
      <c r="Q8" s="15">
        <f>$AO$34</f>
        <v>3</v>
      </c>
      <c r="R8" s="13">
        <f>$O$36</f>
        <v>3</v>
      </c>
      <c r="S8" s="14" t="s">
        <v>17</v>
      </c>
      <c r="T8" s="15">
        <f>$Q$36</f>
        <v>2</v>
      </c>
      <c r="U8" s="13">
        <f>$AM$28</f>
        <v>1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5</v>
      </c>
      <c r="AH8" s="14" t="s">
        <v>17</v>
      </c>
      <c r="AI8" s="29">
        <f>SUM(AF9,AC9,Z9,W9,T9,Q9,N9,H9,E9)</f>
        <v>4</v>
      </c>
      <c r="AJ8" s="18">
        <f>SUM(AD8,AA8,X8,U8,R8,O8,L8,F8,C8)</f>
        <v>17</v>
      </c>
      <c r="AK8" s="14" t="s">
        <v>17</v>
      </c>
      <c r="AL8" s="17">
        <f>SUM(AF8,AC8,Z8,W8,T8,Q8,N8,H8,E8)</f>
        <v>14</v>
      </c>
      <c r="AM8" s="569"/>
      <c r="AN8" s="567"/>
      <c r="AO8" s="568"/>
    </row>
    <row r="9" spans="1:41" ht="13.5" customHeight="1" thickBot="1">
      <c r="A9" s="19"/>
      <c r="B9" s="163" t="s">
        <v>100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7"/>
      <c r="J9" s="171"/>
      <c r="K9" s="169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1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101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2</v>
      </c>
      <c r="I10" s="13">
        <f>$Q$44</f>
        <v>0</v>
      </c>
      <c r="J10" s="14" t="s">
        <v>17</v>
      </c>
      <c r="K10" s="15">
        <f>$O$44</f>
        <v>3</v>
      </c>
      <c r="L10" s="164"/>
      <c r="M10" s="170"/>
      <c r="N10" s="166"/>
      <c r="O10" s="13">
        <f>$O$37</f>
        <v>0</v>
      </c>
      <c r="P10" s="14" t="s">
        <v>17</v>
      </c>
      <c r="Q10" s="15">
        <f>$Q$37</f>
        <v>3</v>
      </c>
      <c r="R10" s="13">
        <f>$AM$27</f>
        <v>1</v>
      </c>
      <c r="S10" s="14" t="s">
        <v>17</v>
      </c>
      <c r="T10" s="15">
        <f>$AO$27</f>
        <v>3</v>
      </c>
      <c r="U10" s="13">
        <f>$O$29</f>
        <v>1</v>
      </c>
      <c r="V10" s="14" t="s">
        <v>17</v>
      </c>
      <c r="W10" s="15">
        <f>$Q$29</f>
        <v>3</v>
      </c>
      <c r="X10" s="13">
        <f>$O$56</f>
        <v>1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1</v>
      </c>
      <c r="AD10" s="13">
        <f>$AM$33</f>
        <v>2</v>
      </c>
      <c r="AE10" s="14" t="s">
        <v>17</v>
      </c>
      <c r="AF10" s="15">
        <f>$AO$33</f>
        <v>3</v>
      </c>
      <c r="AG10" s="28">
        <f>SUM(AD11,AA11,X11,U11,R11,O11,I11,F11,C11)</f>
        <v>2</v>
      </c>
      <c r="AH10" s="14" t="s">
        <v>17</v>
      </c>
      <c r="AI10" s="29">
        <f>SUM(AF11,AC11,Z11,W11,T11,Q11,K11,H11,E11)</f>
        <v>7</v>
      </c>
      <c r="AJ10" s="18">
        <f>SUM(AD10,AA10,X10,U10,R10,O10,I10,F10,C10)</f>
        <v>11</v>
      </c>
      <c r="AK10" s="14" t="s">
        <v>17</v>
      </c>
      <c r="AL10" s="17">
        <f>SUM(AF10,AC10,Z10,W10,T10,Q10,K10,H10,E10)</f>
        <v>24</v>
      </c>
      <c r="AM10" s="566"/>
      <c r="AN10" s="567"/>
      <c r="AO10" s="568"/>
    </row>
    <row r="11" spans="1:41" ht="13.5" customHeight="1" thickBot="1">
      <c r="A11" s="19"/>
      <c r="B11" s="163" t="s">
        <v>102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0</v>
      </c>
      <c r="J11" s="23"/>
      <c r="K11" s="23">
        <f>IF(K10=3,1,0)</f>
        <v>1</v>
      </c>
      <c r="L11" s="167"/>
      <c r="M11" s="171"/>
      <c r="N11" s="169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103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3</v>
      </c>
      <c r="J12" s="14" t="s">
        <v>17</v>
      </c>
      <c r="K12" s="15">
        <f>$AM$34</f>
        <v>1</v>
      </c>
      <c r="L12" s="13">
        <f>$Q$37</f>
        <v>3</v>
      </c>
      <c r="M12" s="14" t="s">
        <v>17</v>
      </c>
      <c r="N12" s="15">
        <f>$O$37</f>
        <v>0</v>
      </c>
      <c r="O12" s="164"/>
      <c r="P12" s="170"/>
      <c r="Q12" s="166"/>
      <c r="R12" s="13">
        <f>$O$30</f>
        <v>0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2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2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15</v>
      </c>
      <c r="AK12" s="14" t="s">
        <v>17</v>
      </c>
      <c r="AL12" s="17">
        <f>SUM(AF12,AC12,Z12,W12,T12,N12,K12,H12,E12)</f>
        <v>17</v>
      </c>
      <c r="AM12" s="566"/>
      <c r="AN12" s="567"/>
      <c r="AO12" s="568"/>
    </row>
    <row r="13" spans="1:41" ht="13.5" customHeight="1" thickBot="1">
      <c r="A13" s="19"/>
      <c r="B13" s="163" t="s">
        <v>104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1</v>
      </c>
      <c r="J13" s="23"/>
      <c r="K13" s="23">
        <f>IF(K12=3,1,0)</f>
        <v>0</v>
      </c>
      <c r="L13" s="20">
        <f>IF(L12=3,1,0)</f>
        <v>1</v>
      </c>
      <c r="M13" s="23"/>
      <c r="N13" s="23">
        <f>IF(N12=3,1,0)</f>
        <v>0</v>
      </c>
      <c r="O13" s="167"/>
      <c r="P13" s="171"/>
      <c r="Q13" s="169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1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105</v>
      </c>
      <c r="C14" s="13">
        <f>$Q$42</f>
        <v>2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1</v>
      </c>
      <c r="I14" s="13">
        <f>$Q$36</f>
        <v>2</v>
      </c>
      <c r="J14" s="14" t="s">
        <v>17</v>
      </c>
      <c r="K14" s="15">
        <f>$O$36</f>
        <v>3</v>
      </c>
      <c r="L14" s="13">
        <f>$AO$27</f>
        <v>3</v>
      </c>
      <c r="M14" s="14" t="s">
        <v>17</v>
      </c>
      <c r="N14" s="15">
        <f>$AM$27</f>
        <v>1</v>
      </c>
      <c r="O14" s="13">
        <f>$Q$30</f>
        <v>3</v>
      </c>
      <c r="P14" s="14" t="s">
        <v>17</v>
      </c>
      <c r="Q14" s="15">
        <f>$O$30</f>
        <v>0</v>
      </c>
      <c r="R14" s="164"/>
      <c r="S14" s="170"/>
      <c r="T14" s="166"/>
      <c r="U14" s="13">
        <f>$AM$51</f>
        <v>2</v>
      </c>
      <c r="V14" s="14" t="s">
        <v>17</v>
      </c>
      <c r="W14" s="15">
        <f>$AO$51</f>
        <v>3</v>
      </c>
      <c r="X14" s="13">
        <f>$O$48</f>
        <v>1</v>
      </c>
      <c r="Y14" s="14" t="s">
        <v>17</v>
      </c>
      <c r="Z14" s="15">
        <f>$Q$48</f>
        <v>3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1</v>
      </c>
      <c r="AG14" s="28">
        <f>SUM(AD15,AA15,X15,U15,O15,L15,I15,F15,C15)</f>
        <v>5</v>
      </c>
      <c r="AH14" s="14" t="s">
        <v>17</v>
      </c>
      <c r="AI14" s="29">
        <f>SUM(AF15,AC15,Z15,W15,Q15,N15,K15,H15,E15)</f>
        <v>4</v>
      </c>
      <c r="AJ14" s="18">
        <f>SUM(AD14,AA14,X14,U14,O14,L14,I14,F14,C14)</f>
        <v>22</v>
      </c>
      <c r="AK14" s="14" t="s">
        <v>17</v>
      </c>
      <c r="AL14" s="17">
        <f>SUM(AF14,AC14,Z14,W14,Q14,N14,K14,H14,E14)</f>
        <v>15</v>
      </c>
      <c r="AM14" s="566"/>
      <c r="AN14" s="567"/>
      <c r="AO14" s="568"/>
    </row>
    <row r="15" spans="1:41" ht="13.5" customHeight="1" thickBot="1">
      <c r="A15" s="19"/>
      <c r="B15" s="178" t="s">
        <v>106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0</v>
      </c>
      <c r="J15" s="23"/>
      <c r="K15" s="23">
        <f>IF(K14=3,1,0)</f>
        <v>1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107</v>
      </c>
      <c r="C16" s="13">
        <f>$AO$36</f>
        <v>2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1</v>
      </c>
      <c r="L16" s="13">
        <f>$Q$29</f>
        <v>3</v>
      </c>
      <c r="M16" s="14" t="s">
        <v>17</v>
      </c>
      <c r="N16" s="15">
        <f>$O$29</f>
        <v>1</v>
      </c>
      <c r="O16" s="13">
        <f>$Q$55</f>
        <v>2</v>
      </c>
      <c r="P16" s="14" t="s">
        <v>17</v>
      </c>
      <c r="Q16" s="15">
        <f>$O$55</f>
        <v>3</v>
      </c>
      <c r="R16" s="13">
        <f>$AO$51</f>
        <v>3</v>
      </c>
      <c r="S16" s="14" t="s">
        <v>17</v>
      </c>
      <c r="T16" s="15">
        <f>$AM$51</f>
        <v>2</v>
      </c>
      <c r="U16" s="164"/>
      <c r="V16" s="170"/>
      <c r="W16" s="166"/>
      <c r="X16" s="13">
        <f>$AM$44</f>
        <v>0</v>
      </c>
      <c r="Y16" s="14" t="s">
        <v>17</v>
      </c>
      <c r="Z16" s="15">
        <f>$AO$44</f>
        <v>3</v>
      </c>
      <c r="AA16" s="13">
        <f>$O$41</f>
        <v>3</v>
      </c>
      <c r="AB16" s="14" t="s">
        <v>17</v>
      </c>
      <c r="AC16" s="15">
        <f>$Q$41</f>
        <v>2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6</v>
      </c>
      <c r="AH16" s="14" t="s">
        <v>17</v>
      </c>
      <c r="AI16" s="29">
        <f>SUM(AF17,AC17,Z17,T17,Q17,N17,K17,H17,E17)</f>
        <v>3</v>
      </c>
      <c r="AJ16" s="18">
        <f>SUM(AD16,AA16,X16,R16,O16,L16,I16,F16,C16)</f>
        <v>22</v>
      </c>
      <c r="AK16" s="14" t="s">
        <v>17</v>
      </c>
      <c r="AL16" s="17">
        <f>SUM(AF16,AC16,Z16,T16,Q16,N16,K16,H16,E16)</f>
        <v>15</v>
      </c>
      <c r="AM16" s="566"/>
      <c r="AN16" s="567"/>
      <c r="AO16" s="568"/>
    </row>
    <row r="17" spans="1:41" ht="13.5" customHeight="1" thickBot="1">
      <c r="A17" s="19"/>
      <c r="B17" s="163" t="s">
        <v>102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1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0</v>
      </c>
      <c r="Y17" s="23"/>
      <c r="Z17" s="23">
        <f>IF(Z16=3,1,0)</f>
        <v>1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108</v>
      </c>
      <c r="C18" s="13">
        <f>$Q$34</f>
        <v>3</v>
      </c>
      <c r="D18" s="14" t="s">
        <v>17</v>
      </c>
      <c r="E18" s="15">
        <f>$O$34</f>
        <v>0</v>
      </c>
      <c r="F18" s="13">
        <f>$AO$29</f>
        <v>3</v>
      </c>
      <c r="G18" s="14" t="s">
        <v>17</v>
      </c>
      <c r="H18" s="15">
        <f>$AM$29</f>
        <v>1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1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1</v>
      </c>
      <c r="U18" s="13">
        <f>$AO$44</f>
        <v>3</v>
      </c>
      <c r="V18" s="14" t="s">
        <v>17</v>
      </c>
      <c r="W18" s="15">
        <f>$AM$44</f>
        <v>0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0</v>
      </c>
      <c r="AD18" s="13">
        <f>$O$40</f>
        <v>3</v>
      </c>
      <c r="AE18" s="14" t="s">
        <v>17</v>
      </c>
      <c r="AF18" s="15">
        <f>$Q$40</f>
        <v>2</v>
      </c>
      <c r="AG18" s="28">
        <f>SUM(AD19,AA19,U19,R19,O19,L19,I19,F19,C19)</f>
        <v>9</v>
      </c>
      <c r="AH18" s="14" t="s">
        <v>17</v>
      </c>
      <c r="AI18" s="29">
        <f>SUM(AF19,AC19,W19,T19,Q19,N19,K19,H19,E19)</f>
        <v>0</v>
      </c>
      <c r="AJ18" s="18">
        <f>SUM(AD18,AA18,U18,R18,O18,L18,I18,F18,C18)</f>
        <v>27</v>
      </c>
      <c r="AK18" s="14" t="s">
        <v>17</v>
      </c>
      <c r="AL18" s="17">
        <f>SUM(AF18,AC18,W18,T18,Q18,N18,K18,H18,E18)</f>
        <v>5</v>
      </c>
      <c r="AM18" s="566"/>
      <c r="AN18" s="567"/>
      <c r="AO18" s="568"/>
    </row>
    <row r="19" spans="1:41" ht="13.5" customHeight="1" thickBot="1">
      <c r="A19" s="19"/>
      <c r="B19" s="163" t="s">
        <v>109</v>
      </c>
      <c r="C19" s="20">
        <f>IF(C18=3,1,0)</f>
        <v>1</v>
      </c>
      <c r="D19" s="23"/>
      <c r="E19" s="23">
        <f>IF(E18=3,1,0)</f>
        <v>0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1</v>
      </c>
      <c r="V19" s="23"/>
      <c r="W19" s="23">
        <f>IF(W18=3,1,0)</f>
        <v>0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110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1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1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2</v>
      </c>
      <c r="V20" s="14" t="s">
        <v>17</v>
      </c>
      <c r="W20" s="15">
        <f>$O$41</f>
        <v>3</v>
      </c>
      <c r="X20" s="13">
        <f>$AO$37</f>
        <v>0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0</v>
      </c>
      <c r="AE20" s="14" t="s">
        <v>17</v>
      </c>
      <c r="AF20" s="15">
        <f>$Q$33</f>
        <v>3</v>
      </c>
      <c r="AG20" s="28">
        <f>SUM(AD21,X21,U21,R21,O21,L21,I21,F21,C21)</f>
        <v>0</v>
      </c>
      <c r="AH20" s="14" t="s">
        <v>17</v>
      </c>
      <c r="AI20" s="29">
        <f>SUM(AF21,Z21,W21,T21,Q21,N21,K21,H21,E21)</f>
        <v>9</v>
      </c>
      <c r="AJ20" s="18">
        <f>SUM(AD20,X20,U20,R20,O20,L20,I20,F20,C20)</f>
        <v>5</v>
      </c>
      <c r="AK20" s="14" t="s">
        <v>17</v>
      </c>
      <c r="AL20" s="17">
        <f>SUM(AF20,Z20,W20,T20,Q20,N20,K20,H20,E20)</f>
        <v>27</v>
      </c>
      <c r="AM20" s="566"/>
      <c r="AN20" s="567"/>
      <c r="AO20" s="568"/>
    </row>
    <row r="21" spans="1:41" ht="13.5" customHeight="1" thickBot="1">
      <c r="A21" s="19"/>
      <c r="B21" s="163" t="s">
        <v>111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112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1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3</v>
      </c>
      <c r="M22" s="14" t="s">
        <v>17</v>
      </c>
      <c r="N22" s="15">
        <f>$AM$33</f>
        <v>2</v>
      </c>
      <c r="O22" s="13">
        <f>$AO$26</f>
        <v>2</v>
      </c>
      <c r="P22" s="14" t="s">
        <v>17</v>
      </c>
      <c r="Q22" s="15">
        <f>$AM$26</f>
        <v>3</v>
      </c>
      <c r="R22" s="13">
        <f>$Q$54</f>
        <v>1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2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0</v>
      </c>
      <c r="AD22" s="164"/>
      <c r="AE22" s="170"/>
      <c r="AF22" s="166"/>
      <c r="AG22" s="28">
        <f>SUM(AA23,X23,U23,R23,O23,L23,I23,F23,C23)</f>
        <v>2</v>
      </c>
      <c r="AH22" s="14" t="s">
        <v>17</v>
      </c>
      <c r="AI22" s="29">
        <f>SUM(AC23,Z23,W23,T23,Q23,N23,K23,H23,E23)</f>
        <v>7</v>
      </c>
      <c r="AJ22" s="18">
        <f>SUM(AA22,X22,U22,R22,O22,L22,I22,F22,C22)</f>
        <v>12</v>
      </c>
      <c r="AK22" s="14" t="s">
        <v>17</v>
      </c>
      <c r="AL22" s="17">
        <f>SUM(AC22,Z22,W22,T22,Q22,N22,K22,H22,E22)</f>
        <v>23</v>
      </c>
      <c r="AM22" s="566"/>
      <c r="AN22" s="567"/>
      <c r="AO22" s="568"/>
    </row>
    <row r="23" spans="1:144" s="35" customFormat="1" ht="13.5" customHeight="1" thickBot="1">
      <c r="A23" s="19"/>
      <c r="B23" s="163" t="s">
        <v>96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169</v>
      </c>
      <c r="AK24" s="38" t="s">
        <v>17</v>
      </c>
      <c r="AL24" s="41">
        <f>SUM(AL22,AL20,AL18,AL16,AL14,AL12,AL10,AL8,AL6,AL4)</f>
        <v>169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Drauz, Manuel</v>
      </c>
      <c r="C26" s="46"/>
      <c r="D26" s="47" t="s">
        <v>0</v>
      </c>
      <c r="E26" s="48"/>
      <c r="F26" s="49" t="str">
        <f>+B22</f>
        <v>Heilmann, Silas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Eckstein, Manuel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Heilmann, Silas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2</v>
      </c>
    </row>
    <row r="27" spans="1:41" s="3" customFormat="1" ht="13.5" customHeight="1">
      <c r="A27" s="54" t="s">
        <v>22</v>
      </c>
      <c r="B27" s="107" t="str">
        <f>+B6</f>
        <v>Gnamm, Felix</v>
      </c>
      <c r="C27" s="55"/>
      <c r="D27" s="56" t="s">
        <v>0</v>
      </c>
      <c r="E27" s="55"/>
      <c r="F27" s="57" t="str">
        <f>+B20</f>
        <v>Pfitzenmayer, Maximilian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9">
        <v>1</v>
      </c>
      <c r="R27" s="75" t="s">
        <v>59</v>
      </c>
      <c r="S27" s="84"/>
      <c r="T27" s="77"/>
      <c r="U27" s="57" t="str">
        <f>+B10</f>
        <v>Vogg, Tobias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Zemmrich, Laurin</v>
      </c>
      <c r="AH27" s="58"/>
      <c r="AI27" s="58"/>
      <c r="AJ27" s="58"/>
      <c r="AK27" s="58"/>
      <c r="AL27" s="58"/>
      <c r="AM27" s="127">
        <v>1</v>
      </c>
      <c r="AN27" s="59" t="s">
        <v>17</v>
      </c>
      <c r="AO27" s="181">
        <v>3</v>
      </c>
    </row>
    <row r="28" spans="1:41" s="3" customFormat="1" ht="13.5" customHeight="1">
      <c r="A28" s="54" t="s">
        <v>24</v>
      </c>
      <c r="B28" s="107" t="str">
        <f>+B8</f>
        <v>Spieler, Philipp</v>
      </c>
      <c r="C28" s="55"/>
      <c r="D28" s="56" t="s">
        <v>0</v>
      </c>
      <c r="E28" s="55"/>
      <c r="F28" s="57" t="str">
        <f>+B18</f>
        <v>Speitelsbach, Paul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Spieler, Philipp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Wörz, Yannick</v>
      </c>
      <c r="AH28" s="58"/>
      <c r="AI28" s="58"/>
      <c r="AJ28" s="58"/>
      <c r="AK28" s="58"/>
      <c r="AL28" s="58"/>
      <c r="AM28" s="127">
        <v>1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Vogg, Tobias</v>
      </c>
      <c r="C29" s="55"/>
      <c r="D29" s="56" t="s">
        <v>0</v>
      </c>
      <c r="E29" s="55"/>
      <c r="F29" s="57" t="str">
        <f>+B16</f>
        <v>Wörz, Yannick</v>
      </c>
      <c r="G29" s="58"/>
      <c r="H29" s="58"/>
      <c r="I29" s="58"/>
      <c r="J29" s="58"/>
      <c r="K29" s="58"/>
      <c r="L29" s="58"/>
      <c r="M29" s="58"/>
      <c r="N29" s="58"/>
      <c r="O29" s="121">
        <v>1</v>
      </c>
      <c r="P29" s="59" t="s">
        <v>17</v>
      </c>
      <c r="Q29" s="179">
        <v>3</v>
      </c>
      <c r="R29" s="75" t="s">
        <v>63</v>
      </c>
      <c r="S29" s="84"/>
      <c r="T29" s="77"/>
      <c r="U29" s="57" t="str">
        <f>+B6</f>
        <v>Gnamm, Felix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Speitelsbach, Paul</v>
      </c>
      <c r="AH29" s="58"/>
      <c r="AI29" s="58"/>
      <c r="AJ29" s="58"/>
      <c r="AK29" s="58"/>
      <c r="AL29" s="58"/>
      <c r="AM29" s="127">
        <v>1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Eckstein, Manuel</v>
      </c>
      <c r="C30" s="64"/>
      <c r="D30" s="65" t="s">
        <v>0</v>
      </c>
      <c r="E30" s="64"/>
      <c r="F30" s="66" t="str">
        <f>+B14</f>
        <v>Zemmrich, Laurin</v>
      </c>
      <c r="G30" s="67"/>
      <c r="H30" s="67"/>
      <c r="I30" s="67"/>
      <c r="J30" s="67"/>
      <c r="K30" s="67"/>
      <c r="L30" s="67"/>
      <c r="M30" s="67"/>
      <c r="N30" s="67"/>
      <c r="O30" s="122">
        <v>0</v>
      </c>
      <c r="P30" s="68" t="s">
        <v>17</v>
      </c>
      <c r="Q30" s="180">
        <v>3</v>
      </c>
      <c r="R30" s="78" t="s">
        <v>65</v>
      </c>
      <c r="S30" s="85"/>
      <c r="T30" s="79"/>
      <c r="U30" s="66" t="str">
        <f>+B4</f>
        <v>Drauz, Manuel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Pfitzenmayer, Maximilian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Pfitzenmayer, Maximilian</v>
      </c>
      <c r="C33" s="50"/>
      <c r="D33" s="52" t="s">
        <v>0</v>
      </c>
      <c r="E33" s="50"/>
      <c r="F33" s="49" t="str">
        <f>+B22</f>
        <v>Heilmann, Silas</v>
      </c>
      <c r="G33" s="50"/>
      <c r="H33" s="50"/>
      <c r="I33" s="50"/>
      <c r="J33" s="50"/>
      <c r="K33" s="50"/>
      <c r="L33" s="50"/>
      <c r="M33" s="50"/>
      <c r="N33" s="50"/>
      <c r="O33" s="126">
        <v>0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Vogg, Tobias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Heilmann, Silas</v>
      </c>
      <c r="AH33" s="50"/>
      <c r="AI33" s="50"/>
      <c r="AJ33" s="50"/>
      <c r="AK33" s="50"/>
      <c r="AL33" s="50"/>
      <c r="AM33" s="126">
        <v>2</v>
      </c>
      <c r="AN33" s="51" t="s">
        <v>17</v>
      </c>
      <c r="AO33" s="134">
        <v>3</v>
      </c>
    </row>
    <row r="34" spans="1:41" s="3" customFormat="1" ht="13.5" customHeight="1">
      <c r="A34" s="185" t="s">
        <v>47</v>
      </c>
      <c r="B34" s="110" t="str">
        <f>+B4</f>
        <v>Drauz, Manuel</v>
      </c>
      <c r="C34" s="76"/>
      <c r="D34" s="111" t="s">
        <v>0</v>
      </c>
      <c r="E34" s="76"/>
      <c r="F34" s="103" t="str">
        <f>+B18</f>
        <v>Speitelsbach, Paul</v>
      </c>
      <c r="G34" s="76"/>
      <c r="H34" s="76"/>
      <c r="I34" s="76"/>
      <c r="J34" s="76"/>
      <c r="K34" s="76"/>
      <c r="L34" s="76"/>
      <c r="M34" s="76"/>
      <c r="N34" s="76"/>
      <c r="O34" s="132">
        <v>0</v>
      </c>
      <c r="P34" s="104" t="s">
        <v>17</v>
      </c>
      <c r="Q34" s="135">
        <v>3</v>
      </c>
      <c r="R34" s="75" t="s">
        <v>35</v>
      </c>
      <c r="S34" s="76"/>
      <c r="T34" s="77"/>
      <c r="U34" s="57" t="str">
        <f>+B8</f>
        <v>Spieler, Philipp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Eckstein, Manuel</v>
      </c>
      <c r="AH34" s="58"/>
      <c r="AI34" s="58"/>
      <c r="AJ34" s="58"/>
      <c r="AK34" s="58"/>
      <c r="AL34" s="58"/>
      <c r="AM34" s="127">
        <v>1</v>
      </c>
      <c r="AN34" s="59" t="s">
        <v>17</v>
      </c>
      <c r="AO34" s="181">
        <v>3</v>
      </c>
    </row>
    <row r="35" spans="1:41" s="3" customFormat="1" ht="13.5" customHeight="1">
      <c r="A35" s="185" t="s">
        <v>49</v>
      </c>
      <c r="B35" s="110" t="str">
        <f>+B6</f>
        <v>Gnamm, Felix</v>
      </c>
      <c r="C35" s="76"/>
      <c r="D35" s="111" t="s">
        <v>0</v>
      </c>
      <c r="E35" s="76"/>
      <c r="F35" s="103" t="str">
        <f>+B16</f>
        <v>Wörz, Yannick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Gnamm, Felix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Zemmrich, Laurin</v>
      </c>
      <c r="AH35" s="58"/>
      <c r="AI35" s="58"/>
      <c r="AJ35" s="58"/>
      <c r="AK35" s="58"/>
      <c r="AL35" s="58"/>
      <c r="AM35" s="127">
        <v>1</v>
      </c>
      <c r="AN35" s="59" t="s">
        <v>17</v>
      </c>
      <c r="AO35" s="181">
        <v>3</v>
      </c>
    </row>
    <row r="36" spans="1:41" s="3" customFormat="1" ht="13.5" customHeight="1">
      <c r="A36" s="185" t="s">
        <v>51</v>
      </c>
      <c r="B36" s="110" t="str">
        <f>+B8</f>
        <v>Spieler, Philipp</v>
      </c>
      <c r="C36" s="76"/>
      <c r="D36" s="111" t="s">
        <v>0</v>
      </c>
      <c r="E36" s="76"/>
      <c r="F36" s="103" t="str">
        <f>+B14</f>
        <v>Zemmrich, Laurin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2</v>
      </c>
      <c r="R36" s="75" t="s">
        <v>39</v>
      </c>
      <c r="S36" s="76"/>
      <c r="T36" s="77"/>
      <c r="U36" s="57" t="str">
        <f>+B4</f>
        <v>Drauz, Manuel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Wörz, Yannick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2</v>
      </c>
    </row>
    <row r="37" spans="1:41" s="3" customFormat="1" ht="13.5" customHeight="1" thickBot="1">
      <c r="A37" s="186" t="s">
        <v>53</v>
      </c>
      <c r="B37" s="112" t="str">
        <f>+B10</f>
        <v>Vogg, Tobias</v>
      </c>
      <c r="C37" s="43"/>
      <c r="D37" s="26" t="s">
        <v>0</v>
      </c>
      <c r="E37" s="43"/>
      <c r="F37" s="113" t="str">
        <f>+B12</f>
        <v>Eckstein, Manuel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Speitelsbach, Paul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Pfitzenmayer, Maximilian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0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Speitelsbach, Paul</v>
      </c>
      <c r="C40" s="50"/>
      <c r="D40" s="52" t="s">
        <v>0</v>
      </c>
      <c r="E40" s="50"/>
      <c r="F40" s="49" t="str">
        <f>+B22</f>
        <v>Heilmann, Silas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2</v>
      </c>
      <c r="R40" s="44" t="s">
        <v>67</v>
      </c>
      <c r="S40" s="76"/>
      <c r="T40" s="76"/>
      <c r="U40" s="45" t="str">
        <f>+B8</f>
        <v>Spieler, Philipp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Heilmann, Silas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5" t="s">
        <v>23</v>
      </c>
      <c r="B41" s="110" t="str">
        <f>+B16</f>
        <v>Wörz, Yannick</v>
      </c>
      <c r="C41" s="76"/>
      <c r="D41" s="111" t="s">
        <v>0</v>
      </c>
      <c r="E41" s="76"/>
      <c r="F41" s="103" t="str">
        <f>+B20</f>
        <v>Pfitzenmayer, Maximilian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2</v>
      </c>
      <c r="R41" s="100" t="s">
        <v>68</v>
      </c>
      <c r="S41" s="76"/>
      <c r="T41" s="76"/>
      <c r="U41" s="101" t="str">
        <f>+B6</f>
        <v>Gnamm, Felix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Vogg, Tobias</v>
      </c>
      <c r="AH41" s="76"/>
      <c r="AI41" s="76"/>
      <c r="AJ41" s="76"/>
      <c r="AK41" s="76"/>
      <c r="AL41" s="76"/>
      <c r="AM41" s="131">
        <v>2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Drauz, Manuel</v>
      </c>
      <c r="C42" s="76"/>
      <c r="D42" s="111" t="s">
        <v>0</v>
      </c>
      <c r="E42" s="76"/>
      <c r="F42" s="103" t="str">
        <f>+B14</f>
        <v>Zemmrich, Laurin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2</v>
      </c>
      <c r="R42" s="100" t="s">
        <v>69</v>
      </c>
      <c r="S42" s="76"/>
      <c r="T42" s="76"/>
      <c r="U42" s="101" t="str">
        <f>+B4</f>
        <v>Drauz, Manuel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Eckstein, Manuel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5" t="s">
        <v>27</v>
      </c>
      <c r="B43" s="110" t="str">
        <f>+B6</f>
        <v>Gnamm, Felix</v>
      </c>
      <c r="C43" s="76"/>
      <c r="D43" s="111" t="s">
        <v>0</v>
      </c>
      <c r="E43" s="76"/>
      <c r="F43" s="103" t="str">
        <f>+B12</f>
        <v>Eckstein, Manuel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Zemmrich, Laurin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Pfitzenmayer, Maximilian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6" t="s">
        <v>29</v>
      </c>
      <c r="B44" s="112" t="str">
        <f>+B8</f>
        <v>Spieler, Philipp</v>
      </c>
      <c r="C44" s="43"/>
      <c r="D44" s="26" t="s">
        <v>0</v>
      </c>
      <c r="E44" s="43"/>
      <c r="F44" s="113" t="str">
        <f>+B10</f>
        <v>Vogg, Tobias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0</v>
      </c>
      <c r="R44" s="63" t="s">
        <v>71</v>
      </c>
      <c r="S44" s="67"/>
      <c r="T44" s="67"/>
      <c r="U44" s="183" t="str">
        <f>+B16</f>
        <v>Wörz, Yannick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Speitelsbach, Paul</v>
      </c>
      <c r="AH44" s="67"/>
      <c r="AI44" s="67"/>
      <c r="AJ44" s="67"/>
      <c r="AK44" s="67"/>
      <c r="AL44" s="67"/>
      <c r="AM44" s="122">
        <v>0</v>
      </c>
      <c r="AN44" s="68" t="s">
        <v>17</v>
      </c>
      <c r="AO44" s="180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Wörz, Yannick</v>
      </c>
      <c r="C47" s="46"/>
      <c r="D47" s="47" t="s">
        <v>0</v>
      </c>
      <c r="E47" s="48"/>
      <c r="F47" s="49" t="str">
        <f>$B$22</f>
        <v>Heilmann, Silas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Gnamm, Felix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Heilmann, Silas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1</v>
      </c>
    </row>
    <row r="48" spans="1:41" s="3" customFormat="1" ht="13.5" customHeight="1">
      <c r="A48" s="54" t="s">
        <v>58</v>
      </c>
      <c r="B48" s="107" t="str">
        <f>+B14</f>
        <v>Zemmrich, Laurin</v>
      </c>
      <c r="C48" s="55"/>
      <c r="D48" s="56" t="s">
        <v>0</v>
      </c>
      <c r="E48" s="55"/>
      <c r="F48" s="57" t="str">
        <f>+B18</f>
        <v>Speitelsbach, Paul</v>
      </c>
      <c r="G48" s="58"/>
      <c r="H48" s="58"/>
      <c r="I48" s="58"/>
      <c r="J48" s="58"/>
      <c r="K48" s="58"/>
      <c r="L48" s="58"/>
      <c r="M48" s="58"/>
      <c r="N48" s="58"/>
      <c r="O48" s="121">
        <v>1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Drauz, Manuel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Spieler, Philipp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Eckstein, Manuel</v>
      </c>
      <c r="C49" s="55"/>
      <c r="D49" s="56" t="s">
        <v>0</v>
      </c>
      <c r="E49" s="55"/>
      <c r="F49" s="57" t="str">
        <f>+B20</f>
        <v>Pfitzenmayer, Maximilian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Vogg, Tobias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Pfitzenmayer, Maximilian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1</v>
      </c>
    </row>
    <row r="50" spans="1:41" s="3" customFormat="1" ht="13.5" customHeight="1">
      <c r="A50" s="54" t="s">
        <v>62</v>
      </c>
      <c r="B50" s="107" t="str">
        <f>+B6</f>
        <v>Gnamm, Felix</v>
      </c>
      <c r="C50" s="55"/>
      <c r="D50" s="56" t="s">
        <v>0</v>
      </c>
      <c r="E50" s="55"/>
      <c r="F50" s="57" t="str">
        <f>+B8</f>
        <v>Spieler, Philipp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Eckstein, Manuel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Speitelsbach, Paul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Drauz, Manuel</v>
      </c>
      <c r="C51" s="64"/>
      <c r="D51" s="65" t="s">
        <v>0</v>
      </c>
      <c r="E51" s="64"/>
      <c r="F51" s="66" t="str">
        <f>+B10</f>
        <v>Vogg, Tobias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Zemmrich, Laurin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Wörz, Yannick</v>
      </c>
      <c r="AH51" s="43"/>
      <c r="AI51" s="43"/>
      <c r="AJ51" s="43"/>
      <c r="AK51" s="43"/>
      <c r="AL51" s="43"/>
      <c r="AM51" s="137">
        <v>2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Zemmrich, Laurin</v>
      </c>
      <c r="C54" s="46"/>
      <c r="D54" s="47" t="s">
        <v>0</v>
      </c>
      <c r="E54" s="48"/>
      <c r="F54" s="49" t="str">
        <f>+B22</f>
        <v>Heilmann, Silas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1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Eckstein, Manuel</v>
      </c>
      <c r="C55" s="55"/>
      <c r="D55" s="56" t="s">
        <v>0</v>
      </c>
      <c r="E55" s="55"/>
      <c r="F55" s="57" t="str">
        <f>+B16</f>
        <v>Wörz, Yannick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9">
        <v>2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Vogg, Tobias</v>
      </c>
      <c r="C56" s="55"/>
      <c r="D56" s="56" t="s">
        <v>0</v>
      </c>
      <c r="E56" s="55"/>
      <c r="F56" s="57" t="str">
        <f>+B18</f>
        <v>Speitelsbach, Paul</v>
      </c>
      <c r="G56" s="58"/>
      <c r="H56" s="58"/>
      <c r="I56" s="58"/>
      <c r="J56" s="58"/>
      <c r="K56" s="58"/>
      <c r="L56" s="58"/>
      <c r="M56" s="58"/>
      <c r="N56" s="58"/>
      <c r="O56" s="121">
        <v>1</v>
      </c>
      <c r="P56" s="59" t="s">
        <v>17</v>
      </c>
      <c r="Q56" s="179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Spieler, Philipp</v>
      </c>
      <c r="C57" s="55"/>
      <c r="D57" s="56" t="s">
        <v>0</v>
      </c>
      <c r="E57" s="55"/>
      <c r="F57" s="57" t="str">
        <f>+B20</f>
        <v>Pfitzenmayer, Maximilian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9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Drauz, Manuel</v>
      </c>
      <c r="C58" s="64"/>
      <c r="D58" s="65" t="s">
        <v>0</v>
      </c>
      <c r="E58" s="64"/>
      <c r="F58" s="66" t="str">
        <f>+B6</f>
        <v>Gnamm, Felix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1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Schwerpunkt 1 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89" t="str">
        <f>$AM$3</f>
        <v>Platz</v>
      </c>
      <c r="AN65" s="9"/>
      <c r="AO65" s="90"/>
    </row>
    <row r="66" spans="2:41" ht="16.5" thickBot="1">
      <c r="B66" s="150" t="str">
        <f>$B$18</f>
        <v>Speitelsbach, Paul</v>
      </c>
      <c r="C66" s="153" t="str">
        <f>$B$19</f>
        <v>VfL Brackenheim (HN)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22</v>
      </c>
      <c r="AB66" s="146"/>
      <c r="AC66" s="146"/>
      <c r="AD66" s="146"/>
      <c r="AE66" s="147"/>
      <c r="AF66" s="148"/>
      <c r="AG66" s="91">
        <f>$AG$18</f>
        <v>9</v>
      </c>
      <c r="AH66" s="92" t="s">
        <v>17</v>
      </c>
      <c r="AI66" s="93">
        <f>$AI$18</f>
        <v>0</v>
      </c>
      <c r="AJ66" s="94">
        <f>$AJ$18</f>
        <v>27</v>
      </c>
      <c r="AK66" s="92" t="s">
        <v>17</v>
      </c>
      <c r="AL66" s="93">
        <f>$AL$18</f>
        <v>5</v>
      </c>
      <c r="AM66" s="556">
        <v>1</v>
      </c>
      <c r="AN66" s="557"/>
      <c r="AO66" s="558"/>
    </row>
    <row r="67" spans="2:41" ht="16.5" thickBot="1">
      <c r="B67" s="151" t="str">
        <f>$B$4</f>
        <v>Drauz, Manuel</v>
      </c>
      <c r="C67" s="153" t="str">
        <f>$B$5</f>
        <v>TSG Heilbronn (HN)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15</v>
      </c>
      <c r="AB67" s="146"/>
      <c r="AC67" s="146"/>
      <c r="AD67" s="146"/>
      <c r="AE67" s="147"/>
      <c r="AF67" s="148"/>
      <c r="AG67" s="91">
        <f>$AG$4</f>
        <v>8</v>
      </c>
      <c r="AH67" s="92" t="s">
        <v>17</v>
      </c>
      <c r="AI67" s="95">
        <f>$AI$4</f>
        <v>1</v>
      </c>
      <c r="AJ67" s="94">
        <f>$AJ$4</f>
        <v>24</v>
      </c>
      <c r="AK67" s="92" t="s">
        <v>17</v>
      </c>
      <c r="AL67" s="95">
        <f>$AL$4</f>
        <v>9</v>
      </c>
      <c r="AM67" s="556">
        <v>2</v>
      </c>
      <c r="AN67" s="557"/>
      <c r="AO67" s="558"/>
    </row>
    <row r="68" spans="2:41" ht="16.5" thickBot="1">
      <c r="B68" s="150" t="str">
        <f>$B$16</f>
        <v>Wörz, Yannick</v>
      </c>
      <c r="C68" s="153" t="str">
        <f>$B$17</f>
        <v>TSV Pfedelbach (HO)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7</v>
      </c>
      <c r="AB68" s="146"/>
      <c r="AC68" s="146"/>
      <c r="AD68" s="146"/>
      <c r="AE68" s="147"/>
      <c r="AF68" s="148"/>
      <c r="AG68" s="91">
        <f>$AG$16</f>
        <v>6</v>
      </c>
      <c r="AH68" s="92" t="s">
        <v>17</v>
      </c>
      <c r="AI68" s="95">
        <f>$AI$16</f>
        <v>3</v>
      </c>
      <c r="AJ68" s="94">
        <f>$AJ$16</f>
        <v>22</v>
      </c>
      <c r="AK68" s="92" t="s">
        <v>17</v>
      </c>
      <c r="AL68" s="95">
        <f>$AL$16</f>
        <v>15</v>
      </c>
      <c r="AM68" s="556">
        <v>3</v>
      </c>
      <c r="AN68" s="557"/>
      <c r="AO68" s="558"/>
    </row>
    <row r="69" spans="2:41" ht="16.5" thickBot="1">
      <c r="B69" s="150" t="str">
        <f>$B$14</f>
        <v>Zemmrich, Laurin</v>
      </c>
      <c r="C69" s="153" t="str">
        <f>$B$15</f>
        <v>SV Illingen (LB)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7</v>
      </c>
      <c r="AB69" s="146"/>
      <c r="AC69" s="146"/>
      <c r="AD69" s="146"/>
      <c r="AE69" s="147"/>
      <c r="AF69" s="148"/>
      <c r="AG69" s="91">
        <f>$AG$14</f>
        <v>5</v>
      </c>
      <c r="AH69" s="92" t="s">
        <v>17</v>
      </c>
      <c r="AI69" s="95">
        <f>$AI$14</f>
        <v>4</v>
      </c>
      <c r="AJ69" s="94">
        <f>$AJ$14</f>
        <v>22</v>
      </c>
      <c r="AK69" s="92" t="s">
        <v>17</v>
      </c>
      <c r="AL69" s="95">
        <f>$AL$14</f>
        <v>15</v>
      </c>
      <c r="AM69" s="556">
        <v>4</v>
      </c>
      <c r="AN69" s="557"/>
      <c r="AO69" s="558"/>
    </row>
    <row r="70" spans="2:41" ht="16.5" thickBot="1">
      <c r="B70" s="150" t="str">
        <f>$B$8</f>
        <v>Spieler, Philipp</v>
      </c>
      <c r="C70" s="153" t="str">
        <f>$B$9</f>
        <v>TSV Roßfeld (HO)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3</v>
      </c>
      <c r="AB70" s="146"/>
      <c r="AC70" s="146"/>
      <c r="AD70" s="146"/>
      <c r="AE70" s="147"/>
      <c r="AF70" s="148"/>
      <c r="AG70" s="91">
        <f>$AG$8</f>
        <v>5</v>
      </c>
      <c r="AH70" s="92" t="s">
        <v>17</v>
      </c>
      <c r="AI70" s="95">
        <f>$AI$8</f>
        <v>4</v>
      </c>
      <c r="AJ70" s="94">
        <f>$AJ$8</f>
        <v>17</v>
      </c>
      <c r="AK70" s="92" t="s">
        <v>17</v>
      </c>
      <c r="AL70" s="95">
        <f>$AL$8</f>
        <v>14</v>
      </c>
      <c r="AM70" s="556">
        <v>5</v>
      </c>
      <c r="AN70" s="557"/>
      <c r="AO70" s="558"/>
    </row>
    <row r="71" spans="2:41" ht="16.5" thickBot="1">
      <c r="B71" s="150" t="str">
        <f>$B$12</f>
        <v>Eckstein, Manuel</v>
      </c>
      <c r="C71" s="153" t="str">
        <f>$B$13</f>
        <v>TSV Untermberg (LB)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$AG$12</f>
        <v>5</v>
      </c>
      <c r="AH71" s="92" t="s">
        <v>17</v>
      </c>
      <c r="AI71" s="95">
        <f>$AI$12</f>
        <v>4</v>
      </c>
      <c r="AJ71" s="94">
        <f>$AJ$12</f>
        <v>15</v>
      </c>
      <c r="AK71" s="92" t="s">
        <v>17</v>
      </c>
      <c r="AL71" s="95">
        <f>$AL$12</f>
        <v>17</v>
      </c>
      <c r="AM71" s="556">
        <v>6</v>
      </c>
      <c r="AN71" s="557"/>
      <c r="AO71" s="558"/>
    </row>
    <row r="72" spans="2:41" ht="16.5" thickBot="1">
      <c r="B72" s="150" t="str">
        <f>$B$6</f>
        <v>Gnamm, Felix</v>
      </c>
      <c r="C72" s="153" t="str">
        <f>$B$7</f>
        <v>TSV Sulzbach-Laufen (HO)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-6</v>
      </c>
      <c r="AB72" s="146"/>
      <c r="AC72" s="146"/>
      <c r="AD72" s="146"/>
      <c r="AE72" s="147"/>
      <c r="AF72" s="148"/>
      <c r="AG72" s="91">
        <f>$AG$6</f>
        <v>3</v>
      </c>
      <c r="AH72" s="92" t="s">
        <v>17</v>
      </c>
      <c r="AI72" s="95">
        <f>$AI$6</f>
        <v>6</v>
      </c>
      <c r="AJ72" s="94">
        <f>$AJ$6</f>
        <v>14</v>
      </c>
      <c r="AK72" s="92" t="s">
        <v>17</v>
      </c>
      <c r="AL72" s="95">
        <f>$AL$6</f>
        <v>20</v>
      </c>
      <c r="AM72" s="556">
        <v>7</v>
      </c>
      <c r="AN72" s="557"/>
      <c r="AO72" s="558"/>
    </row>
    <row r="73" spans="2:41" ht="16.5" thickBot="1">
      <c r="B73" s="150" t="str">
        <f>$B$22</f>
        <v>Heilmann, Silas</v>
      </c>
      <c r="C73" s="153" t="str">
        <f>$B$23</f>
        <v>TSG Heilbronn (HN)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-11</v>
      </c>
      <c r="AB73" s="146"/>
      <c r="AC73" s="146"/>
      <c r="AD73" s="146"/>
      <c r="AE73" s="147"/>
      <c r="AF73" s="148"/>
      <c r="AG73" s="91">
        <f>$AG$22</f>
        <v>2</v>
      </c>
      <c r="AH73" s="92" t="s">
        <v>17</v>
      </c>
      <c r="AI73" s="95">
        <f>$AI$22</f>
        <v>7</v>
      </c>
      <c r="AJ73" s="94">
        <f>$AJ$22</f>
        <v>12</v>
      </c>
      <c r="AK73" s="92" t="s">
        <v>17</v>
      </c>
      <c r="AL73" s="95">
        <f>$AL$22</f>
        <v>23</v>
      </c>
      <c r="AM73" s="556">
        <v>8</v>
      </c>
      <c r="AN73" s="557"/>
      <c r="AO73" s="558"/>
    </row>
    <row r="74" spans="2:41" ht="16.5" thickBot="1">
      <c r="B74" s="150" t="str">
        <f>$B$10</f>
        <v>Vogg, Tobias</v>
      </c>
      <c r="C74" s="153" t="str">
        <f>$B$11</f>
        <v>TSV Pfedelbach (HO)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-13</v>
      </c>
      <c r="AB74" s="146"/>
      <c r="AC74" s="146"/>
      <c r="AD74" s="146"/>
      <c r="AE74" s="147"/>
      <c r="AF74" s="148"/>
      <c r="AG74" s="91">
        <f>$AG$10</f>
        <v>2</v>
      </c>
      <c r="AH74" s="92" t="s">
        <v>17</v>
      </c>
      <c r="AI74" s="95">
        <f>$AI$10</f>
        <v>7</v>
      </c>
      <c r="AJ74" s="94">
        <f>$AJ$10</f>
        <v>11</v>
      </c>
      <c r="AK74" s="92" t="s">
        <v>17</v>
      </c>
      <c r="AL74" s="95">
        <f>$AL$10</f>
        <v>24</v>
      </c>
      <c r="AM74" s="556">
        <v>9</v>
      </c>
      <c r="AN74" s="557"/>
      <c r="AO74" s="558"/>
    </row>
    <row r="75" spans="2:41" ht="16.5" thickBot="1">
      <c r="B75" s="152" t="str">
        <f>$B$20</f>
        <v>Pfitzenmayer, Maximilian</v>
      </c>
      <c r="C75" s="153" t="str">
        <f>$B$21</f>
        <v>TGV E. Beilstein (HN)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-22</v>
      </c>
      <c r="AB75" s="146"/>
      <c r="AC75" s="146"/>
      <c r="AD75" s="146"/>
      <c r="AE75" s="147"/>
      <c r="AF75" s="148"/>
      <c r="AG75" s="96">
        <f>$AG$20</f>
        <v>0</v>
      </c>
      <c r="AH75" s="97" t="s">
        <v>17</v>
      </c>
      <c r="AI75" s="98">
        <f>$AI$20</f>
        <v>9</v>
      </c>
      <c r="AJ75" s="99">
        <f>$AJ$20</f>
        <v>5</v>
      </c>
      <c r="AK75" s="97" t="s">
        <v>17</v>
      </c>
      <c r="AL75" s="98">
        <f>$AL$20</f>
        <v>27</v>
      </c>
      <c r="AM75" s="556">
        <v>10</v>
      </c>
      <c r="AN75" s="557"/>
      <c r="AO75" s="558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169</v>
      </c>
      <c r="AK76" s="157" t="s">
        <v>17</v>
      </c>
      <c r="AL76" s="158">
        <f>SUM(AL66:AL75)</f>
        <v>169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R58" sqref="R58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 t="s">
        <v>113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60" t="s">
        <v>114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1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2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3</v>
      </c>
      <c r="AM4" s="566"/>
      <c r="AN4" s="567"/>
      <c r="AO4" s="568"/>
    </row>
    <row r="5" spans="1:41" ht="13.5" customHeight="1" thickBot="1">
      <c r="A5" s="19"/>
      <c r="B5" s="161" t="s">
        <v>96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115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2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1</v>
      </c>
      <c r="U6" s="13">
        <f>$O$35</f>
        <v>3</v>
      </c>
      <c r="V6" s="14" t="s">
        <v>17</v>
      </c>
      <c r="W6" s="15">
        <f>$Q$35</f>
        <v>0</v>
      </c>
      <c r="X6" s="13">
        <f>$AM$29</f>
        <v>0</v>
      </c>
      <c r="Y6" s="14" t="s">
        <v>17</v>
      </c>
      <c r="Z6" s="15">
        <f>$AO$29</f>
        <v>3</v>
      </c>
      <c r="AA6" s="13">
        <f>$O$27</f>
        <v>2</v>
      </c>
      <c r="AB6" s="14" t="s">
        <v>17</v>
      </c>
      <c r="AC6" s="15">
        <f>$Q$27</f>
        <v>3</v>
      </c>
      <c r="AD6" s="13">
        <f>$AM$47</f>
        <v>1</v>
      </c>
      <c r="AE6" s="14" t="s">
        <v>17</v>
      </c>
      <c r="AF6" s="16">
        <f>$AO$47</f>
        <v>3</v>
      </c>
      <c r="AG6" s="28">
        <f>SUM(AD7,AA7,X7,U7,R7,O7,L7,I7,C7)</f>
        <v>5</v>
      </c>
      <c r="AH6" s="14" t="s">
        <v>17</v>
      </c>
      <c r="AI6" s="29">
        <f>SUM(AF7,AC7,Z7,W7,T7,Q7,N7,K7,E7)</f>
        <v>4</v>
      </c>
      <c r="AJ6" s="18">
        <f>SUM(AD6,AA6,X6,U6,R6,O6,L6,I6,C6)</f>
        <v>18</v>
      </c>
      <c r="AK6" s="14" t="s">
        <v>17</v>
      </c>
      <c r="AL6" s="17">
        <f>SUM(AF6,AC6,Z6,W6,T6,Q6,N6,K6,E6)</f>
        <v>15</v>
      </c>
      <c r="AM6" s="566"/>
      <c r="AN6" s="567"/>
      <c r="AO6" s="568"/>
    </row>
    <row r="7" spans="1:41" ht="13.5" customHeight="1" thickBot="1">
      <c r="A7" s="19"/>
      <c r="B7" s="163" t="s">
        <v>116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117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4"/>
      <c r="J8" s="170"/>
      <c r="K8" s="166"/>
      <c r="L8" s="13">
        <f>$O$44</f>
        <v>1</v>
      </c>
      <c r="M8" s="14" t="s">
        <v>17</v>
      </c>
      <c r="N8" s="15">
        <f>$Q$44</f>
        <v>3</v>
      </c>
      <c r="O8" s="13">
        <f>$AM$34</f>
        <v>3</v>
      </c>
      <c r="P8" s="14" t="s">
        <v>17</v>
      </c>
      <c r="Q8" s="15">
        <f>$AO$34</f>
        <v>2</v>
      </c>
      <c r="R8" s="13">
        <f>$O$36</f>
        <v>3</v>
      </c>
      <c r="S8" s="14" t="s">
        <v>17</v>
      </c>
      <c r="T8" s="15">
        <f>$Q$36</f>
        <v>0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3</v>
      </c>
      <c r="AG8" s="28">
        <f>SUM(AD9,AA9,X9,U9,R9,O9,L9,F9,C9)</f>
        <v>2</v>
      </c>
      <c r="AH8" s="14" t="s">
        <v>17</v>
      </c>
      <c r="AI8" s="29">
        <f>SUM(AF9,AC9,Z9,W9,T9,Q9,N9,H9,E9)</f>
        <v>7</v>
      </c>
      <c r="AJ8" s="18">
        <f>SUM(AD8,AA8,X8,U8,R8,O8,L8,F8,C8)</f>
        <v>7</v>
      </c>
      <c r="AK8" s="14" t="s">
        <v>17</v>
      </c>
      <c r="AL8" s="17">
        <f>SUM(AF8,AC8,Z8,W8,T8,Q8,N8,H8,E8)</f>
        <v>23</v>
      </c>
      <c r="AM8" s="569"/>
      <c r="AN8" s="567"/>
      <c r="AO8" s="568"/>
    </row>
    <row r="9" spans="1:41" ht="13.5" customHeight="1" thickBot="1">
      <c r="A9" s="19"/>
      <c r="B9" s="163" t="s">
        <v>118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119</v>
      </c>
      <c r="C10" s="13">
        <f>$Q$51</f>
        <v>1</v>
      </c>
      <c r="D10" s="14" t="s">
        <v>17</v>
      </c>
      <c r="E10" s="15">
        <f>$O$51</f>
        <v>3</v>
      </c>
      <c r="F10" s="13">
        <f>$AO$41</f>
        <v>2</v>
      </c>
      <c r="G10" s="14" t="s">
        <v>17</v>
      </c>
      <c r="H10" s="15">
        <f>$AM$41</f>
        <v>3</v>
      </c>
      <c r="I10" s="13">
        <f>$Q$44</f>
        <v>3</v>
      </c>
      <c r="J10" s="14" t="s">
        <v>17</v>
      </c>
      <c r="K10" s="15">
        <f>$O$44</f>
        <v>1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0</v>
      </c>
      <c r="R10" s="13">
        <f>$AM$27</f>
        <v>3</v>
      </c>
      <c r="S10" s="14" t="s">
        <v>17</v>
      </c>
      <c r="T10" s="15">
        <f>$AO$27</f>
        <v>1</v>
      </c>
      <c r="U10" s="13">
        <f>$O$29</f>
        <v>3</v>
      </c>
      <c r="V10" s="14" t="s">
        <v>17</v>
      </c>
      <c r="W10" s="15">
        <f>$Q$29</f>
        <v>2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1</v>
      </c>
      <c r="AB10" s="14" t="s">
        <v>17</v>
      </c>
      <c r="AC10" s="15">
        <f>$AO$49</f>
        <v>3</v>
      </c>
      <c r="AD10" s="13">
        <f>$AM$33</f>
        <v>1</v>
      </c>
      <c r="AE10" s="14" t="s">
        <v>17</v>
      </c>
      <c r="AF10" s="15">
        <f>$AO$33</f>
        <v>3</v>
      </c>
      <c r="AG10" s="28">
        <f>SUM(AD11,AA11,X11,U11,R11,O11,I11,F11,C11)</f>
        <v>4</v>
      </c>
      <c r="AH10" s="14" t="s">
        <v>17</v>
      </c>
      <c r="AI10" s="29">
        <f>SUM(AF11,AC11,Z11,W11,T11,Q11,K11,H11,E11)</f>
        <v>5</v>
      </c>
      <c r="AJ10" s="18">
        <f>SUM(AD10,AA10,X10,U10,R10,O10,I10,F10,C10)</f>
        <v>17</v>
      </c>
      <c r="AK10" s="14" t="s">
        <v>17</v>
      </c>
      <c r="AL10" s="17">
        <f>SUM(AF10,AC10,Z10,W10,T10,Q10,K10,H10,E10)</f>
        <v>19</v>
      </c>
      <c r="AM10" s="566"/>
      <c r="AN10" s="567"/>
      <c r="AO10" s="568"/>
    </row>
    <row r="11" spans="1:41" ht="13.5" customHeight="1" thickBot="1">
      <c r="A11" s="19"/>
      <c r="B11" s="163" t="s">
        <v>120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121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2</v>
      </c>
      <c r="J12" s="14" t="s">
        <v>17</v>
      </c>
      <c r="K12" s="15">
        <f>$AM$34</f>
        <v>3</v>
      </c>
      <c r="L12" s="13">
        <f>$Q$37</f>
        <v>0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0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2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0</v>
      </c>
      <c r="AB12" s="14" t="s">
        <v>17</v>
      </c>
      <c r="AC12" s="15">
        <f>$Q$49</f>
        <v>3</v>
      </c>
      <c r="AD12" s="13">
        <f>$AM$26</f>
        <v>1</v>
      </c>
      <c r="AE12" s="14" t="s">
        <v>17</v>
      </c>
      <c r="AF12" s="15">
        <f>$AO$26</f>
        <v>3</v>
      </c>
      <c r="AG12" s="28">
        <f>SUM(AD13,AA13,X13,U13,R13,L13,I13,F13,C13)</f>
        <v>1</v>
      </c>
      <c r="AH12" s="14" t="s">
        <v>17</v>
      </c>
      <c r="AI12" s="29">
        <f>SUM(AF13,AC13,Z13,W13,T13,N13,K13,H13,E13)</f>
        <v>8</v>
      </c>
      <c r="AJ12" s="18">
        <f>SUM(AD12,AA12,X12,U12,R12,L12,I12,F12,C12)</f>
        <v>6</v>
      </c>
      <c r="AK12" s="14" t="s">
        <v>17</v>
      </c>
      <c r="AL12" s="17">
        <f>SUM(AF12,AC12,Z12,W12,T12,N12,K12,H12,E12)</f>
        <v>26</v>
      </c>
      <c r="AM12" s="566"/>
      <c r="AN12" s="567"/>
      <c r="AO12" s="568"/>
    </row>
    <row r="13" spans="1:41" ht="13.5" customHeight="1" thickBot="1">
      <c r="A13" s="19"/>
      <c r="B13" s="163" t="s">
        <v>122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123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1</v>
      </c>
      <c r="G14" s="14" t="s">
        <v>17</v>
      </c>
      <c r="H14" s="15">
        <f>$AM$35</f>
        <v>3</v>
      </c>
      <c r="I14" s="13">
        <f>$Q$36</f>
        <v>0</v>
      </c>
      <c r="J14" s="14" t="s">
        <v>17</v>
      </c>
      <c r="K14" s="15">
        <f>$O$36</f>
        <v>3</v>
      </c>
      <c r="L14" s="13">
        <f>$AO$27</f>
        <v>1</v>
      </c>
      <c r="M14" s="14" t="s">
        <v>17</v>
      </c>
      <c r="N14" s="15">
        <f>$AM$27</f>
        <v>3</v>
      </c>
      <c r="O14" s="13">
        <f>$Q$30</f>
        <v>3</v>
      </c>
      <c r="P14" s="14" t="s">
        <v>17</v>
      </c>
      <c r="Q14" s="15">
        <f>$O$30</f>
        <v>0</v>
      </c>
      <c r="R14" s="164"/>
      <c r="S14" s="170"/>
      <c r="T14" s="166"/>
      <c r="U14" s="13">
        <f>$AM$51</f>
        <v>3</v>
      </c>
      <c r="V14" s="14" t="s">
        <v>17</v>
      </c>
      <c r="W14" s="15">
        <f>$AO$51</f>
        <v>1</v>
      </c>
      <c r="X14" s="13">
        <f>$O$48</f>
        <v>1</v>
      </c>
      <c r="Y14" s="14" t="s">
        <v>17</v>
      </c>
      <c r="Z14" s="15">
        <f>$Q$48</f>
        <v>3</v>
      </c>
      <c r="AA14" s="13">
        <f>$AM$43</f>
        <v>0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7</v>
      </c>
      <c r="AJ14" s="18">
        <f>SUM(AD14,AA14,X14,U14,O14,L14,I14,F14,C14)</f>
        <v>9</v>
      </c>
      <c r="AK14" s="14" t="s">
        <v>17</v>
      </c>
      <c r="AL14" s="17">
        <f>SUM(AF14,AC14,Z14,W14,Q14,N14,K14,H14,E14)</f>
        <v>22</v>
      </c>
      <c r="AM14" s="566"/>
      <c r="AN14" s="567"/>
      <c r="AO14" s="568"/>
    </row>
    <row r="15" spans="1:41" ht="13.5" customHeight="1" thickBot="1">
      <c r="A15" s="19"/>
      <c r="B15" s="178" t="s">
        <v>124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1</v>
      </c>
      <c r="P15" s="23"/>
      <c r="Q15" s="23">
        <f>IF(Q14=3,1,0)</f>
        <v>0</v>
      </c>
      <c r="R15" s="167"/>
      <c r="S15" s="171"/>
      <c r="T15" s="169"/>
      <c r="U15" s="23">
        <f>IF(U14=3,1,0)</f>
        <v>1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125</v>
      </c>
      <c r="C16" s="13">
        <f>$AO$36</f>
        <v>0</v>
      </c>
      <c r="D16" s="14" t="s">
        <v>17</v>
      </c>
      <c r="E16" s="15">
        <f>$AM$36</f>
        <v>3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2</v>
      </c>
      <c r="M16" s="14" t="s">
        <v>17</v>
      </c>
      <c r="N16" s="15">
        <f>$O$29</f>
        <v>3</v>
      </c>
      <c r="O16" s="13">
        <f>$Q$55</f>
        <v>2</v>
      </c>
      <c r="P16" s="14" t="s">
        <v>17</v>
      </c>
      <c r="Q16" s="15">
        <f>$O$55</f>
        <v>3</v>
      </c>
      <c r="R16" s="13">
        <f>$AO$51</f>
        <v>1</v>
      </c>
      <c r="S16" s="14" t="s">
        <v>17</v>
      </c>
      <c r="T16" s="15">
        <f>$AM$51</f>
        <v>3</v>
      </c>
      <c r="U16" s="164"/>
      <c r="V16" s="170"/>
      <c r="W16" s="166"/>
      <c r="X16" s="13">
        <f>$AM$44</f>
        <v>0</v>
      </c>
      <c r="Y16" s="14" t="s">
        <v>17</v>
      </c>
      <c r="Z16" s="15">
        <f>$AO$44</f>
        <v>3</v>
      </c>
      <c r="AA16" s="13">
        <f>$O$41</f>
        <v>2</v>
      </c>
      <c r="AB16" s="14" t="s">
        <v>17</v>
      </c>
      <c r="AC16" s="15">
        <f>$Q$41</f>
        <v>3</v>
      </c>
      <c r="AD16" s="13">
        <f>$O$47</f>
        <v>1</v>
      </c>
      <c r="AE16" s="14" t="s">
        <v>17</v>
      </c>
      <c r="AF16" s="15">
        <f>$Q$47</f>
        <v>3</v>
      </c>
      <c r="AG16" s="28">
        <f>SUM(AD17,AA17,X17,R17,O17,L17,I17,F17,C17)</f>
        <v>1</v>
      </c>
      <c r="AH16" s="14" t="s">
        <v>17</v>
      </c>
      <c r="AI16" s="29">
        <f>SUM(AF17,AC17,Z17,T17,Q17,N17,K17,H17,E17)</f>
        <v>8</v>
      </c>
      <c r="AJ16" s="18">
        <f>SUM(AD16,AA16,X16,R16,O16,L16,I16,F16,C16)</f>
        <v>11</v>
      </c>
      <c r="AK16" s="14" t="s">
        <v>17</v>
      </c>
      <c r="AL16" s="17">
        <f>SUM(AF16,AC16,Z16,T16,Q16,N16,K16,H16,E16)</f>
        <v>24</v>
      </c>
      <c r="AM16" s="566"/>
      <c r="AN16" s="567"/>
      <c r="AO16" s="568"/>
    </row>
    <row r="17" spans="1:41" ht="13.5" customHeight="1" thickBot="1">
      <c r="A17" s="19"/>
      <c r="B17" s="163" t="s">
        <v>126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7"/>
      <c r="V17" s="171"/>
      <c r="W17" s="169"/>
      <c r="X17" s="20">
        <f>IF(X16=3,1,0)</f>
        <v>0</v>
      </c>
      <c r="Y17" s="23"/>
      <c r="Z17" s="23">
        <f>IF(Z16=3,1,0)</f>
        <v>1</v>
      </c>
      <c r="AA17" s="20">
        <f>IF(AA16=3,1,0)</f>
        <v>0</v>
      </c>
      <c r="AB17" s="23"/>
      <c r="AC17" s="23">
        <f>IF(AC16=3,1,0)</f>
        <v>1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127</v>
      </c>
      <c r="C18" s="13">
        <f>$Q$34</f>
        <v>2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0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1</v>
      </c>
      <c r="U18" s="13">
        <f>$AO$44</f>
        <v>3</v>
      </c>
      <c r="V18" s="14" t="s">
        <v>17</v>
      </c>
      <c r="W18" s="15">
        <f>$AM$44</f>
        <v>0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1</v>
      </c>
      <c r="AD18" s="13">
        <f>$O$40</f>
        <v>3</v>
      </c>
      <c r="AE18" s="14" t="s">
        <v>17</v>
      </c>
      <c r="AF18" s="15">
        <f>$Q$40</f>
        <v>2</v>
      </c>
      <c r="AG18" s="28">
        <f>SUM(AD19,AA19,U19,R19,O19,L19,I19,F19,C19)</f>
        <v>8</v>
      </c>
      <c r="AH18" s="14" t="s">
        <v>17</v>
      </c>
      <c r="AI18" s="29">
        <f>SUM(AF19,AC19,W19,T19,Q19,N19,K19,H19,E19)</f>
        <v>1</v>
      </c>
      <c r="AJ18" s="18">
        <f>SUM(AD18,AA18,U18,R18,O18,L18,I18,F18,C18)</f>
        <v>26</v>
      </c>
      <c r="AK18" s="14" t="s">
        <v>17</v>
      </c>
      <c r="AL18" s="17">
        <f>SUM(AF18,AC18,W18,T18,Q18,N18,K18,H18,E18)</f>
        <v>7</v>
      </c>
      <c r="AM18" s="566"/>
      <c r="AN18" s="567"/>
      <c r="AO18" s="568"/>
    </row>
    <row r="19" spans="1:41" ht="13.5" customHeight="1" thickBot="1">
      <c r="A19" s="19"/>
      <c r="B19" s="163" t="s">
        <v>109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1</v>
      </c>
      <c r="V19" s="23"/>
      <c r="W19" s="23">
        <f>IF(W18=3,1,0)</f>
        <v>0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128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2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1</v>
      </c>
      <c r="O20" s="13">
        <f>$Q$49</f>
        <v>3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0</v>
      </c>
      <c r="U20" s="13">
        <f>$Q$41</f>
        <v>3</v>
      </c>
      <c r="V20" s="14" t="s">
        <v>17</v>
      </c>
      <c r="W20" s="15">
        <f>$O$41</f>
        <v>2</v>
      </c>
      <c r="X20" s="13">
        <f>$AO$37</f>
        <v>1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2</v>
      </c>
      <c r="AE20" s="14" t="s">
        <v>17</v>
      </c>
      <c r="AF20" s="15">
        <f>$Q$33</f>
        <v>3</v>
      </c>
      <c r="AG20" s="28">
        <f>SUM(AD21,X21,U21,R21,O21,L21,I21,F21,C21)</f>
        <v>6</v>
      </c>
      <c r="AH20" s="14" t="s">
        <v>17</v>
      </c>
      <c r="AI20" s="29">
        <f>SUM(AF21,Z21,W21,T21,Q21,N21,K21,H21,E21)</f>
        <v>3</v>
      </c>
      <c r="AJ20" s="18">
        <f>SUM(AD20,X20,U20,R20,O20,L20,I20,F20,C20)</f>
        <v>21</v>
      </c>
      <c r="AK20" s="14" t="s">
        <v>17</v>
      </c>
      <c r="AL20" s="17">
        <f>SUM(AF20,Z20,W20,T20,Q20,N20,K20,H20,E20)</f>
        <v>14</v>
      </c>
      <c r="AM20" s="566"/>
      <c r="AN20" s="567"/>
      <c r="AO20" s="568"/>
    </row>
    <row r="21" spans="1:41" ht="13.5" customHeight="1" thickBot="1">
      <c r="A21" s="19"/>
      <c r="B21" s="163" t="s">
        <v>129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1</v>
      </c>
      <c r="V21" s="23"/>
      <c r="W21" s="23">
        <f>IF(W20=3,1,0)</f>
        <v>0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130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1</v>
      </c>
      <c r="I22" s="13">
        <f>$AO$40</f>
        <v>3</v>
      </c>
      <c r="J22" s="14" t="s">
        <v>17</v>
      </c>
      <c r="K22" s="15">
        <f>$AM$40</f>
        <v>0</v>
      </c>
      <c r="L22" s="13">
        <f>$AO$33</f>
        <v>3</v>
      </c>
      <c r="M22" s="14" t="s">
        <v>17</v>
      </c>
      <c r="N22" s="15">
        <f>$AM$33</f>
        <v>1</v>
      </c>
      <c r="O22" s="13">
        <f>$AO$26</f>
        <v>3</v>
      </c>
      <c r="P22" s="14" t="s">
        <v>17</v>
      </c>
      <c r="Q22" s="15">
        <f>$AM$26</f>
        <v>1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3</v>
      </c>
      <c r="V22" s="14" t="s">
        <v>17</v>
      </c>
      <c r="W22" s="15">
        <f>$O$47</f>
        <v>1</v>
      </c>
      <c r="X22" s="13">
        <f>$Q$40</f>
        <v>2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2</v>
      </c>
      <c r="AD22" s="164"/>
      <c r="AE22" s="170"/>
      <c r="AF22" s="166"/>
      <c r="AG22" s="28">
        <f>SUM(AA23,X23,U23,R23,O23,L23,I23,F23,C23)</f>
        <v>7</v>
      </c>
      <c r="AH22" s="14" t="s">
        <v>17</v>
      </c>
      <c r="AI22" s="29">
        <f>SUM(AC23,Z23,W23,T23,Q23,N23,K23,H23,E23)</f>
        <v>2</v>
      </c>
      <c r="AJ22" s="18">
        <f>SUM(AA22,X22,U22,R22,O22,L22,I22,F22,C22)</f>
        <v>23</v>
      </c>
      <c r="AK22" s="14" t="s">
        <v>17</v>
      </c>
      <c r="AL22" s="17">
        <f>SUM(AC22,Z22,W22,T22,Q22,N22,K22,H22,E22)</f>
        <v>12</v>
      </c>
      <c r="AM22" s="566"/>
      <c r="AN22" s="567"/>
      <c r="AO22" s="568"/>
    </row>
    <row r="23" spans="1:144" s="35" customFormat="1" ht="13.5" customHeight="1" thickBot="1">
      <c r="A23" s="19"/>
      <c r="B23" s="163" t="s">
        <v>131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1</v>
      </c>
      <c r="M23" s="23"/>
      <c r="N23" s="23">
        <f>IF(N22=3,1,0)</f>
        <v>0</v>
      </c>
      <c r="O23" s="20">
        <f>IF(O22=3,1,0)</f>
        <v>1</v>
      </c>
      <c r="P23" s="23"/>
      <c r="Q23" s="23">
        <f>IF(Q22=3,1,0)</f>
        <v>0</v>
      </c>
      <c r="R23" s="20">
        <f>IF(R22=3,1,0)</f>
        <v>1</v>
      </c>
      <c r="S23" s="23"/>
      <c r="T23" s="23">
        <f>IF(T22=3,1,0)</f>
        <v>0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165</v>
      </c>
      <c r="AK24" s="38" t="s">
        <v>17</v>
      </c>
      <c r="AL24" s="41">
        <f>SUM(AL22,AL20,AL18,AL16,AL14,AL12,AL10,AL8,AL6,AL4)</f>
        <v>165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Mayer, Tom</v>
      </c>
      <c r="C26" s="46"/>
      <c r="D26" s="47" t="s">
        <v>0</v>
      </c>
      <c r="E26" s="48"/>
      <c r="F26" s="49" t="str">
        <f>+B22</f>
        <v>Burkart, Jochen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Stahl, Julian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Burkart, Jochen</v>
      </c>
      <c r="AH26" s="50"/>
      <c r="AI26" s="50"/>
      <c r="AJ26" s="50"/>
      <c r="AK26" s="50"/>
      <c r="AL26" s="50"/>
      <c r="AM26" s="126">
        <v>1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Bopp, Dominik</v>
      </c>
      <c r="C27" s="55"/>
      <c r="D27" s="56" t="s">
        <v>0</v>
      </c>
      <c r="E27" s="55"/>
      <c r="F27" s="57" t="str">
        <f>+B20</f>
        <v>Weitzel, Jan</v>
      </c>
      <c r="G27" s="58"/>
      <c r="H27" s="58"/>
      <c r="I27" s="58"/>
      <c r="J27" s="58"/>
      <c r="K27" s="58"/>
      <c r="L27" s="58"/>
      <c r="M27" s="58"/>
      <c r="N27" s="58"/>
      <c r="O27" s="121">
        <v>2</v>
      </c>
      <c r="P27" s="59" t="s">
        <v>17</v>
      </c>
      <c r="Q27" s="179">
        <v>3</v>
      </c>
      <c r="R27" s="75" t="s">
        <v>59</v>
      </c>
      <c r="S27" s="84"/>
      <c r="T27" s="77"/>
      <c r="U27" s="57" t="str">
        <f>+B10</f>
        <v>Rode, Daniel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Schokatz, Daniel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1">
        <v>1</v>
      </c>
    </row>
    <row r="28" spans="1:41" s="3" customFormat="1" ht="13.5" customHeight="1">
      <c r="A28" s="54" t="s">
        <v>24</v>
      </c>
      <c r="B28" s="107" t="str">
        <f>+B8</f>
        <v>Wyrich, Cedrik</v>
      </c>
      <c r="C28" s="55"/>
      <c r="D28" s="56" t="s">
        <v>0</v>
      </c>
      <c r="E28" s="55"/>
      <c r="F28" s="57" t="str">
        <f>+B18</f>
        <v>Walter, Philipp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Wyrich, Cedrik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Willmann, Jannis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Rode, Daniel</v>
      </c>
      <c r="C29" s="55"/>
      <c r="D29" s="56" t="s">
        <v>0</v>
      </c>
      <c r="E29" s="55"/>
      <c r="F29" s="57" t="str">
        <f>+B16</f>
        <v>Willmann, Jannis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9">
        <v>2</v>
      </c>
      <c r="R29" s="75" t="s">
        <v>63</v>
      </c>
      <c r="S29" s="84"/>
      <c r="T29" s="77"/>
      <c r="U29" s="57" t="str">
        <f>+B6</f>
        <v>Bopp, Dominik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Walter, Philipp</v>
      </c>
      <c r="AH29" s="58"/>
      <c r="AI29" s="58"/>
      <c r="AJ29" s="58"/>
      <c r="AK29" s="58"/>
      <c r="AL29" s="58"/>
      <c r="AM29" s="127">
        <v>0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Stahl, Julian</v>
      </c>
      <c r="C30" s="64"/>
      <c r="D30" s="65" t="s">
        <v>0</v>
      </c>
      <c r="E30" s="64"/>
      <c r="F30" s="66" t="str">
        <f>+B14</f>
        <v>Schokatz, Daniel</v>
      </c>
      <c r="G30" s="67"/>
      <c r="H30" s="67"/>
      <c r="I30" s="67"/>
      <c r="J30" s="67"/>
      <c r="K30" s="67"/>
      <c r="L30" s="67"/>
      <c r="M30" s="67"/>
      <c r="N30" s="67"/>
      <c r="O30" s="122">
        <v>0</v>
      </c>
      <c r="P30" s="68" t="s">
        <v>17</v>
      </c>
      <c r="Q30" s="180">
        <v>3</v>
      </c>
      <c r="R30" s="78" t="s">
        <v>65</v>
      </c>
      <c r="S30" s="85"/>
      <c r="T30" s="79"/>
      <c r="U30" s="66" t="str">
        <f>+B4</f>
        <v>Mayer, Tom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Weitzel, Jan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Weitzel, Jan</v>
      </c>
      <c r="C33" s="50"/>
      <c r="D33" s="52" t="s">
        <v>0</v>
      </c>
      <c r="E33" s="50"/>
      <c r="F33" s="49" t="str">
        <f>+B22</f>
        <v>Burkart, Jochen</v>
      </c>
      <c r="G33" s="50"/>
      <c r="H33" s="50"/>
      <c r="I33" s="50"/>
      <c r="J33" s="50"/>
      <c r="K33" s="50"/>
      <c r="L33" s="50"/>
      <c r="M33" s="50"/>
      <c r="N33" s="50"/>
      <c r="O33" s="126">
        <v>2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Rode, Daniel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Burkart, Jochen</v>
      </c>
      <c r="AH33" s="50"/>
      <c r="AI33" s="50"/>
      <c r="AJ33" s="50"/>
      <c r="AK33" s="50"/>
      <c r="AL33" s="50"/>
      <c r="AM33" s="126">
        <v>1</v>
      </c>
      <c r="AN33" s="51" t="s">
        <v>17</v>
      </c>
      <c r="AO33" s="134">
        <v>3</v>
      </c>
    </row>
    <row r="34" spans="1:41" s="3" customFormat="1" ht="13.5" customHeight="1">
      <c r="A34" s="185" t="s">
        <v>47</v>
      </c>
      <c r="B34" s="110" t="str">
        <f>+B4</f>
        <v>Mayer, Tom</v>
      </c>
      <c r="C34" s="76"/>
      <c r="D34" s="111" t="s">
        <v>0</v>
      </c>
      <c r="E34" s="76"/>
      <c r="F34" s="103" t="str">
        <f>+B18</f>
        <v>Walter, Philipp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2</v>
      </c>
      <c r="R34" s="75" t="s">
        <v>35</v>
      </c>
      <c r="S34" s="76"/>
      <c r="T34" s="77"/>
      <c r="U34" s="57" t="str">
        <f>+B8</f>
        <v>Wyrich, Cedrik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Stahl, Julian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1">
        <v>2</v>
      </c>
    </row>
    <row r="35" spans="1:41" s="3" customFormat="1" ht="13.5" customHeight="1">
      <c r="A35" s="185" t="s">
        <v>49</v>
      </c>
      <c r="B35" s="110" t="str">
        <f>+B6</f>
        <v>Bopp, Dominik</v>
      </c>
      <c r="C35" s="76"/>
      <c r="D35" s="111" t="s">
        <v>0</v>
      </c>
      <c r="E35" s="76"/>
      <c r="F35" s="103" t="str">
        <f>+B16</f>
        <v>Willmann, Jannis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Bopp, Dominik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Schokatz, Daniel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1">
        <v>1</v>
      </c>
    </row>
    <row r="36" spans="1:41" s="3" customFormat="1" ht="13.5" customHeight="1">
      <c r="A36" s="185" t="s">
        <v>51</v>
      </c>
      <c r="B36" s="110" t="str">
        <f>+B8</f>
        <v>Wyrich, Cedrik</v>
      </c>
      <c r="C36" s="76"/>
      <c r="D36" s="111" t="s">
        <v>0</v>
      </c>
      <c r="E36" s="76"/>
      <c r="F36" s="103" t="str">
        <f>+B14</f>
        <v>Schokatz, Daniel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0</v>
      </c>
      <c r="R36" s="75" t="s">
        <v>39</v>
      </c>
      <c r="S36" s="76"/>
      <c r="T36" s="77"/>
      <c r="U36" s="57" t="str">
        <f>+B4</f>
        <v>Mayer, Tom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Willmann, Jannis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0</v>
      </c>
    </row>
    <row r="37" spans="1:41" s="3" customFormat="1" ht="13.5" customHeight="1" thickBot="1">
      <c r="A37" s="186" t="s">
        <v>53</v>
      </c>
      <c r="B37" s="112" t="str">
        <f>+B10</f>
        <v>Rode, Daniel</v>
      </c>
      <c r="C37" s="43"/>
      <c r="D37" s="26" t="s">
        <v>0</v>
      </c>
      <c r="E37" s="43"/>
      <c r="F37" s="113" t="str">
        <f>+B12</f>
        <v>Stahl, Julian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Walter, Philipp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Weitzel, Jan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1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Walter, Philipp</v>
      </c>
      <c r="C40" s="50"/>
      <c r="D40" s="52" t="s">
        <v>0</v>
      </c>
      <c r="E40" s="50"/>
      <c r="F40" s="49" t="str">
        <f>+B22</f>
        <v>Burkart, Jochen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2</v>
      </c>
      <c r="R40" s="44" t="s">
        <v>67</v>
      </c>
      <c r="S40" s="76"/>
      <c r="T40" s="76"/>
      <c r="U40" s="45" t="str">
        <f>+B8</f>
        <v>Wyrich, Cedrik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Burkart, Jochen</v>
      </c>
      <c r="AH40" s="76"/>
      <c r="AI40" s="76"/>
      <c r="AJ40" s="76"/>
      <c r="AK40" s="76"/>
      <c r="AL40" s="76"/>
      <c r="AM40" s="120">
        <v>0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Willmann, Jannis</v>
      </c>
      <c r="C41" s="76"/>
      <c r="D41" s="111" t="s">
        <v>0</v>
      </c>
      <c r="E41" s="76"/>
      <c r="F41" s="103" t="str">
        <f>+B20</f>
        <v>Weitzel, Jan</v>
      </c>
      <c r="G41" s="76"/>
      <c r="H41" s="76"/>
      <c r="I41" s="76"/>
      <c r="J41" s="76"/>
      <c r="K41" s="76"/>
      <c r="L41" s="76"/>
      <c r="M41" s="76"/>
      <c r="N41" s="76"/>
      <c r="O41" s="132">
        <v>2</v>
      </c>
      <c r="P41" s="104" t="s">
        <v>17</v>
      </c>
      <c r="Q41" s="135">
        <v>3</v>
      </c>
      <c r="R41" s="100" t="s">
        <v>68</v>
      </c>
      <c r="S41" s="76"/>
      <c r="T41" s="76"/>
      <c r="U41" s="101" t="str">
        <f>+B6</f>
        <v>Bopp, Dominik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Rode, Daniel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2</v>
      </c>
    </row>
    <row r="42" spans="1:41" s="3" customFormat="1" ht="13.5" customHeight="1">
      <c r="A42" s="185" t="s">
        <v>25</v>
      </c>
      <c r="B42" s="110" t="str">
        <f>+B4</f>
        <v>Mayer, Tom</v>
      </c>
      <c r="C42" s="76"/>
      <c r="D42" s="111" t="s">
        <v>0</v>
      </c>
      <c r="E42" s="76"/>
      <c r="F42" s="103" t="str">
        <f>+B14</f>
        <v>Schokatz, Daniel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Mayer, Tom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Stahl, Julian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5" t="s">
        <v>27</v>
      </c>
      <c r="B43" s="110" t="str">
        <f>+B6</f>
        <v>Bopp, Dominik</v>
      </c>
      <c r="C43" s="76"/>
      <c r="D43" s="111" t="s">
        <v>0</v>
      </c>
      <c r="E43" s="76"/>
      <c r="F43" s="103" t="str">
        <f>+B12</f>
        <v>Stahl, Julian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Schokatz, Daniel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Weitzel, Jan</v>
      </c>
      <c r="AH43" s="76"/>
      <c r="AI43" s="76"/>
      <c r="AJ43" s="76"/>
      <c r="AK43" s="76"/>
      <c r="AL43" s="76"/>
      <c r="AM43" s="131">
        <v>0</v>
      </c>
      <c r="AN43" s="104" t="s">
        <v>17</v>
      </c>
      <c r="AO43" s="130">
        <v>3</v>
      </c>
    </row>
    <row r="44" spans="1:41" s="3" customFormat="1" ht="13.5" customHeight="1" thickBot="1">
      <c r="A44" s="186" t="s">
        <v>29</v>
      </c>
      <c r="B44" s="112" t="str">
        <f>+B8</f>
        <v>Wyrich, Cedrik</v>
      </c>
      <c r="C44" s="43"/>
      <c r="D44" s="26" t="s">
        <v>0</v>
      </c>
      <c r="E44" s="43"/>
      <c r="F44" s="113" t="str">
        <f>+B10</f>
        <v>Rode, Daniel</v>
      </c>
      <c r="G44" s="43"/>
      <c r="H44" s="43"/>
      <c r="I44" s="43"/>
      <c r="J44" s="43"/>
      <c r="K44" s="43"/>
      <c r="L44" s="43"/>
      <c r="M44" s="43"/>
      <c r="N44" s="43"/>
      <c r="O44" s="133">
        <v>1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Willmann, Jannis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Walter, Philipp</v>
      </c>
      <c r="AH44" s="67"/>
      <c r="AI44" s="67"/>
      <c r="AJ44" s="67"/>
      <c r="AK44" s="67"/>
      <c r="AL44" s="67"/>
      <c r="AM44" s="122">
        <v>0</v>
      </c>
      <c r="AN44" s="68" t="s">
        <v>17</v>
      </c>
      <c r="AO44" s="180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Willmann, Jannis</v>
      </c>
      <c r="C47" s="46"/>
      <c r="D47" s="47" t="s">
        <v>0</v>
      </c>
      <c r="E47" s="48"/>
      <c r="F47" s="49" t="str">
        <f>$B$22</f>
        <v>Burkart, Jochen</v>
      </c>
      <c r="G47" s="50"/>
      <c r="H47" s="50"/>
      <c r="I47" s="50"/>
      <c r="J47" s="50"/>
      <c r="K47" s="50"/>
      <c r="L47" s="50"/>
      <c r="M47" s="50"/>
      <c r="N47" s="50"/>
      <c r="O47" s="120">
        <v>1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Bopp, Dominik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Burkart, Jochen</v>
      </c>
      <c r="AH47" s="50"/>
      <c r="AI47" s="50"/>
      <c r="AJ47" s="50"/>
      <c r="AK47" s="50"/>
      <c r="AL47" s="50"/>
      <c r="AM47" s="120">
        <v>1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Schokatz, Daniel</v>
      </c>
      <c r="C48" s="55"/>
      <c r="D48" s="56" t="s">
        <v>0</v>
      </c>
      <c r="E48" s="55"/>
      <c r="F48" s="57" t="str">
        <f>+B18</f>
        <v>Walter, Philipp</v>
      </c>
      <c r="G48" s="58"/>
      <c r="H48" s="58"/>
      <c r="I48" s="58"/>
      <c r="J48" s="58"/>
      <c r="K48" s="58"/>
      <c r="L48" s="58"/>
      <c r="M48" s="58"/>
      <c r="N48" s="58"/>
      <c r="O48" s="121">
        <v>1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Mayer, Tom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Wyrich, Cedrik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Stahl, Julian</v>
      </c>
      <c r="C49" s="55"/>
      <c r="D49" s="56" t="s">
        <v>0</v>
      </c>
      <c r="E49" s="55"/>
      <c r="F49" s="57" t="str">
        <f>+B20</f>
        <v>Weitzel, Jan</v>
      </c>
      <c r="G49" s="58"/>
      <c r="H49" s="58"/>
      <c r="I49" s="58"/>
      <c r="J49" s="58"/>
      <c r="K49" s="58"/>
      <c r="L49" s="58"/>
      <c r="M49" s="58"/>
      <c r="N49" s="58"/>
      <c r="O49" s="121">
        <v>0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Rode, Daniel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Weitzel, Jan</v>
      </c>
      <c r="AH49" s="76"/>
      <c r="AI49" s="76"/>
      <c r="AJ49" s="76"/>
      <c r="AK49" s="76"/>
      <c r="AL49" s="76"/>
      <c r="AM49" s="131">
        <v>1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Bopp, Dominik</v>
      </c>
      <c r="C50" s="55"/>
      <c r="D50" s="56" t="s">
        <v>0</v>
      </c>
      <c r="E50" s="55"/>
      <c r="F50" s="57" t="str">
        <f>+B8</f>
        <v>Wyrich, Cedrik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Stahl, Julian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Walter, Philipp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Mayer, Tom</v>
      </c>
      <c r="C51" s="64"/>
      <c r="D51" s="65" t="s">
        <v>0</v>
      </c>
      <c r="E51" s="64"/>
      <c r="F51" s="66" t="str">
        <f>+B10</f>
        <v>Rode, Daniel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1</v>
      </c>
      <c r="R51" s="116" t="s">
        <v>52</v>
      </c>
      <c r="S51" s="43"/>
      <c r="T51" s="43"/>
      <c r="U51" s="117" t="str">
        <f>+B14</f>
        <v>Schokatz, Daniel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Willmann, Jannis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1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Schokatz, Daniel</v>
      </c>
      <c r="C54" s="46"/>
      <c r="D54" s="47" t="s">
        <v>0</v>
      </c>
      <c r="E54" s="48"/>
      <c r="F54" s="49" t="str">
        <f>+B22</f>
        <v>Burkart, Jochen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Stahl, Julian</v>
      </c>
      <c r="C55" s="55"/>
      <c r="D55" s="56" t="s">
        <v>0</v>
      </c>
      <c r="E55" s="55"/>
      <c r="F55" s="57" t="str">
        <f>+B16</f>
        <v>Willmann, Jannis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9">
        <v>2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Rode, Daniel</v>
      </c>
      <c r="C56" s="55"/>
      <c r="D56" s="56" t="s">
        <v>0</v>
      </c>
      <c r="E56" s="55"/>
      <c r="F56" s="57" t="str">
        <f>+B18</f>
        <v>Walter, Philipp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9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Wyrich, Cedrik</v>
      </c>
      <c r="C57" s="55"/>
      <c r="D57" s="56" t="s">
        <v>0</v>
      </c>
      <c r="E57" s="55"/>
      <c r="F57" s="57" t="str">
        <f>+B20</f>
        <v>Weitzel, Jan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Mayer, Tom</v>
      </c>
      <c r="C58" s="64"/>
      <c r="D58" s="65" t="s">
        <v>0</v>
      </c>
      <c r="E58" s="64"/>
      <c r="F58" s="66" t="str">
        <f>+B6</f>
        <v>Bopp, Dominik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Schwerpunkt 1 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89" t="str">
        <f>$AM$3</f>
        <v>Platz</v>
      </c>
      <c r="AN65" s="9"/>
      <c r="AO65" s="90"/>
    </row>
    <row r="66" spans="2:41" ht="16.5" thickBot="1">
      <c r="B66" s="151" t="str">
        <f>$B$4</f>
        <v>Mayer, Tom</v>
      </c>
      <c r="C66" s="153" t="str">
        <f>$B$5</f>
        <v>TSG Heilbronn (HN)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24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3</v>
      </c>
      <c r="AM66" s="556">
        <v>1</v>
      </c>
      <c r="AN66" s="557"/>
      <c r="AO66" s="558"/>
    </row>
    <row r="67" spans="2:41" ht="16.5" thickBot="1">
      <c r="B67" s="150" t="str">
        <f>$B$18</f>
        <v>Walter, Philipp</v>
      </c>
      <c r="C67" s="153" t="str">
        <f>$B$19</f>
        <v>VfL Brackenheim (HN)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19</v>
      </c>
      <c r="AB67" s="146"/>
      <c r="AC67" s="146"/>
      <c r="AD67" s="146"/>
      <c r="AE67" s="147"/>
      <c r="AF67" s="148"/>
      <c r="AG67" s="91">
        <f>$AG$18</f>
        <v>8</v>
      </c>
      <c r="AH67" s="92" t="s">
        <v>17</v>
      </c>
      <c r="AI67" s="95">
        <f>$AI$18</f>
        <v>1</v>
      </c>
      <c r="AJ67" s="94">
        <f>$AJ$18</f>
        <v>26</v>
      </c>
      <c r="AK67" s="92" t="s">
        <v>17</v>
      </c>
      <c r="AL67" s="95">
        <f>$AL$18</f>
        <v>7</v>
      </c>
      <c r="AM67" s="556">
        <v>2</v>
      </c>
      <c r="AN67" s="557"/>
      <c r="AO67" s="558"/>
    </row>
    <row r="68" spans="2:41" ht="16.5" thickBot="1">
      <c r="B68" s="150" t="str">
        <f>$B$22</f>
        <v>Burkart, Jochen</v>
      </c>
      <c r="C68" s="153" t="str">
        <f>$B$23</f>
        <v>Friedrichshaller SV (HN)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11</v>
      </c>
      <c r="AB68" s="146"/>
      <c r="AC68" s="146"/>
      <c r="AD68" s="146"/>
      <c r="AE68" s="147"/>
      <c r="AF68" s="148"/>
      <c r="AG68" s="91">
        <f>$AG$22</f>
        <v>7</v>
      </c>
      <c r="AH68" s="92" t="s">
        <v>17</v>
      </c>
      <c r="AI68" s="95">
        <f>$AI$22</f>
        <v>2</v>
      </c>
      <c r="AJ68" s="94">
        <f>$AJ$22</f>
        <v>23</v>
      </c>
      <c r="AK68" s="92" t="s">
        <v>17</v>
      </c>
      <c r="AL68" s="95">
        <f>$AL$22</f>
        <v>12</v>
      </c>
      <c r="AM68" s="556">
        <v>3</v>
      </c>
      <c r="AN68" s="557"/>
      <c r="AO68" s="558"/>
    </row>
    <row r="69" spans="2:41" ht="16.5" thickBot="1">
      <c r="B69" s="150" t="str">
        <f>$B$20</f>
        <v>Weitzel, Jan</v>
      </c>
      <c r="C69" s="153" t="str">
        <f>$B$21</f>
        <v>TSV Talheim (HN)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7</v>
      </c>
      <c r="AB69" s="146"/>
      <c r="AC69" s="146"/>
      <c r="AD69" s="146"/>
      <c r="AE69" s="147"/>
      <c r="AF69" s="148"/>
      <c r="AG69" s="91">
        <f>$AG$20</f>
        <v>6</v>
      </c>
      <c r="AH69" s="92" t="s">
        <v>17</v>
      </c>
      <c r="AI69" s="95">
        <f>$AI$20</f>
        <v>3</v>
      </c>
      <c r="AJ69" s="94">
        <f>$AJ$20</f>
        <v>21</v>
      </c>
      <c r="AK69" s="92" t="s">
        <v>17</v>
      </c>
      <c r="AL69" s="95">
        <f>$AL$20</f>
        <v>14</v>
      </c>
      <c r="AM69" s="556">
        <v>4</v>
      </c>
      <c r="AN69" s="557"/>
      <c r="AO69" s="558"/>
    </row>
    <row r="70" spans="2:41" ht="16.5" thickBot="1">
      <c r="B70" s="150" t="str">
        <f>$B$6</f>
        <v>Bopp, Dominik</v>
      </c>
      <c r="C70" s="153" t="str">
        <f>$B$7</f>
        <v>TTV Pleidelsheim (LB)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3</v>
      </c>
      <c r="AB70" s="146"/>
      <c r="AC70" s="146"/>
      <c r="AD70" s="146"/>
      <c r="AE70" s="147"/>
      <c r="AF70" s="148"/>
      <c r="AG70" s="91">
        <f>$AG$6</f>
        <v>5</v>
      </c>
      <c r="AH70" s="92" t="s">
        <v>17</v>
      </c>
      <c r="AI70" s="95">
        <f>$AI$6</f>
        <v>4</v>
      </c>
      <c r="AJ70" s="94">
        <f>$AJ$6</f>
        <v>18</v>
      </c>
      <c r="AK70" s="92" t="s">
        <v>17</v>
      </c>
      <c r="AL70" s="95">
        <f>$AL$6</f>
        <v>15</v>
      </c>
      <c r="AM70" s="556">
        <v>5</v>
      </c>
      <c r="AN70" s="557"/>
      <c r="AO70" s="558"/>
    </row>
    <row r="71" spans="2:41" ht="16.5" thickBot="1">
      <c r="B71" s="150" t="str">
        <f>$B$10</f>
        <v>Rode, Daniel</v>
      </c>
      <c r="C71" s="153" t="str">
        <f>$B$11</f>
        <v>TSV Ilshofen (HO)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$AG$10</f>
        <v>4</v>
      </c>
      <c r="AH71" s="92" t="s">
        <v>17</v>
      </c>
      <c r="AI71" s="95">
        <f>$AI$10</f>
        <v>5</v>
      </c>
      <c r="AJ71" s="94">
        <f>$AJ$10</f>
        <v>17</v>
      </c>
      <c r="AK71" s="92" t="s">
        <v>17</v>
      </c>
      <c r="AL71" s="95">
        <f>$AL$10</f>
        <v>19</v>
      </c>
      <c r="AM71" s="556">
        <v>6</v>
      </c>
      <c r="AN71" s="557"/>
      <c r="AO71" s="558"/>
    </row>
    <row r="72" spans="2:41" ht="16.5" thickBot="1">
      <c r="B72" s="150" t="str">
        <f>$B$14</f>
        <v>Schokatz, Daniel</v>
      </c>
      <c r="C72" s="153" t="str">
        <f>$B$15</f>
        <v>TSG Öhringen (HO)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-13</v>
      </c>
      <c r="AB72" s="146"/>
      <c r="AC72" s="146"/>
      <c r="AD72" s="146"/>
      <c r="AE72" s="147"/>
      <c r="AF72" s="148"/>
      <c r="AG72" s="91">
        <f>$AG$14</f>
        <v>2</v>
      </c>
      <c r="AH72" s="92" t="s">
        <v>17</v>
      </c>
      <c r="AI72" s="95">
        <f>$AI$14</f>
        <v>7</v>
      </c>
      <c r="AJ72" s="94">
        <f>$AJ$14</f>
        <v>9</v>
      </c>
      <c r="AK72" s="92" t="s">
        <v>17</v>
      </c>
      <c r="AL72" s="95">
        <f>$AL$14</f>
        <v>22</v>
      </c>
      <c r="AM72" s="556">
        <v>7</v>
      </c>
      <c r="AN72" s="557"/>
      <c r="AO72" s="558"/>
    </row>
    <row r="73" spans="2:41" ht="16.5" thickBot="1">
      <c r="B73" s="150" t="str">
        <f>$B$8</f>
        <v>Wyrich, Cedrik</v>
      </c>
      <c r="C73" s="153" t="str">
        <f>$B$9</f>
        <v>TSV Kleinsachsenheim (LB)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-16</v>
      </c>
      <c r="AB73" s="146"/>
      <c r="AC73" s="146"/>
      <c r="AD73" s="146"/>
      <c r="AE73" s="147"/>
      <c r="AF73" s="148"/>
      <c r="AG73" s="91">
        <f>$AG$8</f>
        <v>2</v>
      </c>
      <c r="AH73" s="92" t="s">
        <v>17</v>
      </c>
      <c r="AI73" s="95">
        <f>$AI$8</f>
        <v>7</v>
      </c>
      <c r="AJ73" s="94">
        <f>$AJ$8</f>
        <v>7</v>
      </c>
      <c r="AK73" s="92" t="s">
        <v>17</v>
      </c>
      <c r="AL73" s="95">
        <f>$AL$8</f>
        <v>23</v>
      </c>
      <c r="AM73" s="556">
        <v>8</v>
      </c>
      <c r="AN73" s="557"/>
      <c r="AO73" s="558"/>
    </row>
    <row r="74" spans="2:41" ht="16.5" thickBot="1">
      <c r="B74" s="150" t="str">
        <f>$B$16</f>
        <v>Willmann, Jannis</v>
      </c>
      <c r="C74" s="153" t="str">
        <f>$B$17</f>
        <v>TTG Marbach-Rielingshausen (LB)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-13</v>
      </c>
      <c r="AB74" s="146"/>
      <c r="AC74" s="146"/>
      <c r="AD74" s="146"/>
      <c r="AE74" s="147"/>
      <c r="AF74" s="148"/>
      <c r="AG74" s="91">
        <f>$AG$16</f>
        <v>1</v>
      </c>
      <c r="AH74" s="92" t="s">
        <v>17</v>
      </c>
      <c r="AI74" s="95">
        <f>$AI$16</f>
        <v>8</v>
      </c>
      <c r="AJ74" s="94">
        <f>$AJ$16</f>
        <v>11</v>
      </c>
      <c r="AK74" s="92" t="s">
        <v>17</v>
      </c>
      <c r="AL74" s="95">
        <f>$AL$16</f>
        <v>24</v>
      </c>
      <c r="AM74" s="556">
        <v>9</v>
      </c>
      <c r="AN74" s="557"/>
      <c r="AO74" s="558"/>
    </row>
    <row r="75" spans="2:41" ht="16.5" thickBot="1">
      <c r="B75" s="152" t="str">
        <f>$B$12</f>
        <v>Stahl, Julian</v>
      </c>
      <c r="C75" s="153" t="str">
        <f>$B$13</f>
        <v>DJK-TSV Bieringen (HO)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-20</v>
      </c>
      <c r="AB75" s="146"/>
      <c r="AC75" s="146"/>
      <c r="AD75" s="146"/>
      <c r="AE75" s="147"/>
      <c r="AF75" s="148"/>
      <c r="AG75" s="96">
        <f>$AG$12</f>
        <v>1</v>
      </c>
      <c r="AH75" s="97" t="s">
        <v>17</v>
      </c>
      <c r="AI75" s="98">
        <f>$AI$12</f>
        <v>8</v>
      </c>
      <c r="AJ75" s="99">
        <f>$AJ$12</f>
        <v>6</v>
      </c>
      <c r="AK75" s="97" t="s">
        <v>17</v>
      </c>
      <c r="AL75" s="98">
        <f>$AL$12</f>
        <v>26</v>
      </c>
      <c r="AM75" s="556">
        <v>10</v>
      </c>
      <c r="AN75" s="557"/>
      <c r="AO75" s="558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165</v>
      </c>
      <c r="AK76" s="157" t="s">
        <v>17</v>
      </c>
      <c r="AL76" s="158">
        <f>SUM(AL66:AL75)</f>
        <v>165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 t="s">
        <v>132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60" t="s">
        <v>133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1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2</v>
      </c>
      <c r="AM4" s="566"/>
      <c r="AN4" s="567"/>
      <c r="AO4" s="568"/>
    </row>
    <row r="5" spans="1:41" ht="13.5" customHeight="1" thickBot="1">
      <c r="A5" s="19"/>
      <c r="B5" s="161" t="s">
        <v>134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135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0</v>
      </c>
      <c r="J6" s="14" t="s">
        <v>17</v>
      </c>
      <c r="K6" s="15">
        <f>$Q$50</f>
        <v>3</v>
      </c>
      <c r="L6" s="13">
        <f>$AM$41</f>
        <v>0</v>
      </c>
      <c r="M6" s="14" t="s">
        <v>17</v>
      </c>
      <c r="N6" s="15">
        <f>$AO$41</f>
        <v>3</v>
      </c>
      <c r="O6" s="13">
        <f>$O$43</f>
        <v>0</v>
      </c>
      <c r="P6" s="14" t="s">
        <v>17</v>
      </c>
      <c r="Q6" s="15">
        <f>$Q$43</f>
        <v>3</v>
      </c>
      <c r="R6" s="13">
        <f>$AM$35</f>
        <v>1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3</v>
      </c>
      <c r="X6" s="13">
        <f>$AM$29</f>
        <v>0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0</v>
      </c>
      <c r="AH6" s="14" t="s">
        <v>17</v>
      </c>
      <c r="AI6" s="29">
        <f>SUM(AF7,AC7,Z7,W7,T7,Q7,N7,K7,E7)</f>
        <v>9</v>
      </c>
      <c r="AJ6" s="18">
        <f>SUM(AD6,AA6,X6,U6,R6,O6,L6,I6,C6)</f>
        <v>1</v>
      </c>
      <c r="AK6" s="14" t="s">
        <v>17</v>
      </c>
      <c r="AL6" s="17">
        <f>SUM(AF6,AC6,Z6,W6,T6,Q6,N6,K6,E6)</f>
        <v>27</v>
      </c>
      <c r="AM6" s="566"/>
      <c r="AN6" s="567"/>
      <c r="AO6" s="568"/>
    </row>
    <row r="7" spans="1:41" ht="13.5" customHeight="1" thickBot="1">
      <c r="A7" s="19"/>
      <c r="B7" s="163" t="s">
        <v>80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0</v>
      </c>
      <c r="J7" s="23"/>
      <c r="K7" s="23">
        <f>IF(K6=3,1,0)</f>
        <v>1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136</v>
      </c>
      <c r="C8" s="13">
        <f>$AO$48</f>
        <v>0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0</v>
      </c>
      <c r="I8" s="164"/>
      <c r="J8" s="170"/>
      <c r="K8" s="166"/>
      <c r="L8" s="13">
        <f>$O$44</f>
        <v>0</v>
      </c>
      <c r="M8" s="14" t="s">
        <v>17</v>
      </c>
      <c r="N8" s="15">
        <f>$Q$44</f>
        <v>3</v>
      </c>
      <c r="O8" s="13">
        <f>$AM$34</f>
        <v>1</v>
      </c>
      <c r="P8" s="14" t="s">
        <v>17</v>
      </c>
      <c r="Q8" s="15">
        <f>$AO$34</f>
        <v>3</v>
      </c>
      <c r="R8" s="13">
        <f>$O$36</f>
        <v>1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3</v>
      </c>
      <c r="AG8" s="28">
        <f>SUM(AD9,AA9,X9,U9,R9,O9,L9,F9,C9)</f>
        <v>1</v>
      </c>
      <c r="AH8" s="14" t="s">
        <v>17</v>
      </c>
      <c r="AI8" s="29">
        <f>SUM(AF9,AC9,Z9,W9,T9,Q9,N9,H9,E9)</f>
        <v>8</v>
      </c>
      <c r="AJ8" s="18">
        <f>SUM(AD8,AA8,X8,U8,R8,O8,L8,F8,C8)</f>
        <v>5</v>
      </c>
      <c r="AK8" s="14" t="s">
        <v>17</v>
      </c>
      <c r="AL8" s="17">
        <f>SUM(AF8,AC8,Z8,W8,T8,Q8,N8,H8,E8)</f>
        <v>24</v>
      </c>
      <c r="AM8" s="569"/>
      <c r="AN8" s="567"/>
      <c r="AO8" s="568"/>
    </row>
    <row r="9" spans="1:41" ht="13.5" customHeight="1" thickBot="1">
      <c r="A9" s="19"/>
      <c r="B9" s="163" t="s">
        <v>104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176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3</v>
      </c>
      <c r="J10" s="14" t="s">
        <v>17</v>
      </c>
      <c r="K10" s="15">
        <f>$O$44</f>
        <v>0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0</v>
      </c>
      <c r="R10" s="13">
        <f>$AM$27</f>
        <v>3</v>
      </c>
      <c r="S10" s="14" t="s">
        <v>17</v>
      </c>
      <c r="T10" s="15">
        <f>$AO$27</f>
        <v>1</v>
      </c>
      <c r="U10" s="13">
        <f>$O$29</f>
        <v>3</v>
      </c>
      <c r="V10" s="14" t="s">
        <v>17</v>
      </c>
      <c r="W10" s="15">
        <f>$Q$29</f>
        <v>1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3</v>
      </c>
      <c r="AB10" s="14" t="s">
        <v>17</v>
      </c>
      <c r="AC10" s="15">
        <f>$AO$49</f>
        <v>1</v>
      </c>
      <c r="AD10" s="13">
        <f>$AM$33</f>
        <v>1</v>
      </c>
      <c r="AE10" s="14" t="s">
        <v>17</v>
      </c>
      <c r="AF10" s="15">
        <f>$AO$33</f>
        <v>3</v>
      </c>
      <c r="AG10" s="28">
        <f>SUM(AD11,AA11,X11,U11,R11,O11,I11,F11,C11)</f>
        <v>7</v>
      </c>
      <c r="AH10" s="14" t="s">
        <v>17</v>
      </c>
      <c r="AI10" s="29">
        <f>SUM(AF11,AC11,Z11,W11,T11,Q11,K11,H11,E11)</f>
        <v>2</v>
      </c>
      <c r="AJ10" s="18">
        <f>SUM(AD10,AA10,X10,U10,R10,O10,I10,F10,C10)</f>
        <v>22</v>
      </c>
      <c r="AK10" s="14" t="s">
        <v>17</v>
      </c>
      <c r="AL10" s="17">
        <f>SUM(AF10,AC10,Z10,W10,T10,Q10,K10,H10,E10)</f>
        <v>9</v>
      </c>
      <c r="AM10" s="566"/>
      <c r="AN10" s="567"/>
      <c r="AO10" s="568"/>
    </row>
    <row r="11" spans="1:41" ht="13.5" customHeight="1" thickBot="1">
      <c r="A11" s="19"/>
      <c r="B11" s="163" t="s">
        <v>137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138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3</v>
      </c>
      <c r="G12" s="14" t="s">
        <v>17</v>
      </c>
      <c r="H12" s="15">
        <f>$O$43</f>
        <v>0</v>
      </c>
      <c r="I12" s="13">
        <f>$AO$34</f>
        <v>3</v>
      </c>
      <c r="J12" s="14" t="s">
        <v>17</v>
      </c>
      <c r="K12" s="15">
        <f>$AM$34</f>
        <v>1</v>
      </c>
      <c r="L12" s="13">
        <f>$Q$37</f>
        <v>0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1</v>
      </c>
      <c r="S12" s="14" t="s">
        <v>17</v>
      </c>
      <c r="T12" s="15">
        <f>$Q$30</f>
        <v>3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1</v>
      </c>
      <c r="AB12" s="14" t="s">
        <v>17</v>
      </c>
      <c r="AC12" s="15">
        <f>$Q$49</f>
        <v>3</v>
      </c>
      <c r="AD12" s="13">
        <f>$AM$26</f>
        <v>0</v>
      </c>
      <c r="AE12" s="14" t="s">
        <v>17</v>
      </c>
      <c r="AF12" s="15">
        <f>$AO$26</f>
        <v>3</v>
      </c>
      <c r="AG12" s="28">
        <f>SUM(AD13,AA13,X13,U13,R13,L13,I13,F13,C13)</f>
        <v>2</v>
      </c>
      <c r="AH12" s="14" t="s">
        <v>17</v>
      </c>
      <c r="AI12" s="29">
        <f>SUM(AF13,AC13,Z13,W13,T13,N13,K13,H13,E13)</f>
        <v>7</v>
      </c>
      <c r="AJ12" s="18">
        <f>SUM(AD12,AA12,X12,U12,R12,L12,I12,F12,C12)</f>
        <v>8</v>
      </c>
      <c r="AK12" s="14" t="s">
        <v>17</v>
      </c>
      <c r="AL12" s="17">
        <f>SUM(AF12,AC12,Z12,W12,T12,N12,K12,H12,E12)</f>
        <v>22</v>
      </c>
      <c r="AM12" s="566"/>
      <c r="AN12" s="567"/>
      <c r="AO12" s="568"/>
    </row>
    <row r="13" spans="1:41" ht="13.5" customHeight="1" thickBot="1">
      <c r="A13" s="19"/>
      <c r="B13" s="163" t="s">
        <v>120</v>
      </c>
      <c r="C13" s="20">
        <f>IF(C12=3,1,0)</f>
        <v>0</v>
      </c>
      <c r="D13" s="23"/>
      <c r="E13" s="23">
        <f>IF(E12=3,1,0)</f>
        <v>1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139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1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1</v>
      </c>
      <c r="M14" s="14" t="s">
        <v>17</v>
      </c>
      <c r="N14" s="15">
        <f>$AM$27</f>
        <v>3</v>
      </c>
      <c r="O14" s="13">
        <f>$Q$30</f>
        <v>3</v>
      </c>
      <c r="P14" s="14" t="s">
        <v>17</v>
      </c>
      <c r="Q14" s="15">
        <f>$O$30</f>
        <v>1</v>
      </c>
      <c r="R14" s="164"/>
      <c r="S14" s="170"/>
      <c r="T14" s="166"/>
      <c r="U14" s="13">
        <f>$AM$51</f>
        <v>0</v>
      </c>
      <c r="V14" s="14" t="s">
        <v>17</v>
      </c>
      <c r="W14" s="15">
        <f>$AO$51</f>
        <v>3</v>
      </c>
      <c r="X14" s="13">
        <f>$O$48</f>
        <v>2</v>
      </c>
      <c r="Y14" s="14" t="s">
        <v>17</v>
      </c>
      <c r="Z14" s="15">
        <f>$Q$48</f>
        <v>3</v>
      </c>
      <c r="AA14" s="13">
        <f>$AM$43</f>
        <v>1</v>
      </c>
      <c r="AB14" s="14" t="s">
        <v>17</v>
      </c>
      <c r="AC14" s="15">
        <f>$AO$43</f>
        <v>3</v>
      </c>
      <c r="AD14" s="13">
        <f>$O$54</f>
        <v>1</v>
      </c>
      <c r="AE14" s="14" t="s">
        <v>17</v>
      </c>
      <c r="AF14" s="15">
        <f>$Q$54</f>
        <v>3</v>
      </c>
      <c r="AG14" s="28">
        <f>SUM(AD15,AA15,X15,U15,O15,L15,I15,F15,C15)</f>
        <v>3</v>
      </c>
      <c r="AH14" s="14" t="s">
        <v>17</v>
      </c>
      <c r="AI14" s="29">
        <f>SUM(AF15,AC15,Z15,W15,Q15,N15,K15,H15,E15)</f>
        <v>6</v>
      </c>
      <c r="AJ14" s="18">
        <f>SUM(AD14,AA14,X14,U14,O14,L14,I14,F14,C14)</f>
        <v>14</v>
      </c>
      <c r="AK14" s="14" t="s">
        <v>17</v>
      </c>
      <c r="AL14" s="17">
        <f>SUM(AF14,AC14,Z14,W14,Q14,N14,K14,H14,E14)</f>
        <v>21</v>
      </c>
      <c r="AM14" s="566"/>
      <c r="AN14" s="567"/>
      <c r="AO14" s="568"/>
    </row>
    <row r="15" spans="1:41" ht="13.5" customHeight="1" thickBot="1">
      <c r="A15" s="19"/>
      <c r="B15" s="178" t="s">
        <v>140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0</v>
      </c>
      <c r="M15" s="23"/>
      <c r="N15" s="23">
        <f>IF(N14=3,1,0)</f>
        <v>1</v>
      </c>
      <c r="O15" s="20">
        <f>IF(O14=3,1,0)</f>
        <v>1</v>
      </c>
      <c r="P15" s="23"/>
      <c r="Q15" s="23">
        <f>IF(Q14=3,1,0)</f>
        <v>0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141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1</v>
      </c>
      <c r="M16" s="14" t="s">
        <v>17</v>
      </c>
      <c r="N16" s="15">
        <f>$O$29</f>
        <v>3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0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3</v>
      </c>
      <c r="AE16" s="14" t="s">
        <v>17</v>
      </c>
      <c r="AF16" s="15">
        <f>$Q$47</f>
        <v>1</v>
      </c>
      <c r="AG16" s="28">
        <f>SUM(AD17,AA17,X17,R17,O17,L17,I17,F17,C17)</f>
        <v>7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23</v>
      </c>
      <c r="AK16" s="14" t="s">
        <v>17</v>
      </c>
      <c r="AL16" s="17">
        <f>SUM(AF16,AC16,Z16,T16,Q16,N16,K16,H16,E16)</f>
        <v>8</v>
      </c>
      <c r="AM16" s="566"/>
      <c r="AN16" s="567"/>
      <c r="AO16" s="568"/>
    </row>
    <row r="17" spans="1:41" ht="13.5" customHeight="1" thickBot="1">
      <c r="A17" s="19"/>
      <c r="B17" s="163" t="s">
        <v>96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1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142</v>
      </c>
      <c r="C18" s="13">
        <f>$Q$34</f>
        <v>1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0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2</v>
      </c>
      <c r="U18" s="13">
        <f>$AO$44</f>
        <v>1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1</v>
      </c>
      <c r="AD18" s="13">
        <f>$O$40</f>
        <v>2</v>
      </c>
      <c r="AE18" s="14" t="s">
        <v>17</v>
      </c>
      <c r="AF18" s="15">
        <f>$Q$40</f>
        <v>3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4</v>
      </c>
      <c r="AJ18" s="18">
        <f>SUM(AD18,AA18,U18,R18,O18,L18,I18,F18,C18)</f>
        <v>19</v>
      </c>
      <c r="AK18" s="14" t="s">
        <v>17</v>
      </c>
      <c r="AL18" s="17">
        <f>SUM(AF18,AC18,W18,T18,Q18,N18,K18,H18,E18)</f>
        <v>15</v>
      </c>
      <c r="AM18" s="566"/>
      <c r="AN18" s="567"/>
      <c r="AO18" s="568"/>
    </row>
    <row r="19" spans="1:41" ht="13.5" customHeight="1" thickBot="1">
      <c r="A19" s="19"/>
      <c r="B19" s="163" t="s">
        <v>143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0</v>
      </c>
      <c r="AE19" s="23"/>
      <c r="AF19" s="23">
        <f>IF(AF18=3,1,0)</f>
        <v>1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144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0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1</v>
      </c>
      <c r="M20" s="14" t="s">
        <v>17</v>
      </c>
      <c r="N20" s="15">
        <f>$AM$49</f>
        <v>3</v>
      </c>
      <c r="O20" s="13">
        <f>$Q$49</f>
        <v>3</v>
      </c>
      <c r="P20" s="14" t="s">
        <v>17</v>
      </c>
      <c r="Q20" s="15">
        <f>$O$49</f>
        <v>1</v>
      </c>
      <c r="R20" s="13">
        <f>$AO$43</f>
        <v>3</v>
      </c>
      <c r="S20" s="14" t="s">
        <v>17</v>
      </c>
      <c r="T20" s="15">
        <f>$AM$43</f>
        <v>1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1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1</v>
      </c>
      <c r="AE20" s="14" t="s">
        <v>17</v>
      </c>
      <c r="AF20" s="15">
        <f>$Q$33</f>
        <v>3</v>
      </c>
      <c r="AG20" s="28">
        <f>SUM(AD21,X21,U21,R21,O21,L21,I21,F21,C21)</f>
        <v>4</v>
      </c>
      <c r="AH20" s="14" t="s">
        <v>17</v>
      </c>
      <c r="AI20" s="29">
        <f>SUM(AF21,Z21,W21,T21,Q21,N21,K21,H21,E21)</f>
        <v>5</v>
      </c>
      <c r="AJ20" s="18">
        <f>SUM(AD20,X20,U20,R20,O20,L20,I20,F20,C20)</f>
        <v>15</v>
      </c>
      <c r="AK20" s="14" t="s">
        <v>17</v>
      </c>
      <c r="AL20" s="17">
        <f>SUM(AF20,Z20,W20,T20,Q20,N20,K20,H20,E20)</f>
        <v>17</v>
      </c>
      <c r="AM20" s="566"/>
      <c r="AN20" s="567"/>
      <c r="AO20" s="568"/>
    </row>
    <row r="21" spans="1:41" ht="13.5" customHeight="1" thickBot="1">
      <c r="A21" s="19"/>
      <c r="B21" s="163" t="s">
        <v>111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1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145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3</v>
      </c>
      <c r="J22" s="14" t="s">
        <v>17</v>
      </c>
      <c r="K22" s="15">
        <f>$AM$40</f>
        <v>0</v>
      </c>
      <c r="L22" s="13">
        <f>$AO$33</f>
        <v>3</v>
      </c>
      <c r="M22" s="14" t="s">
        <v>17</v>
      </c>
      <c r="N22" s="15">
        <f>$AM$33</f>
        <v>1</v>
      </c>
      <c r="O22" s="13">
        <f>$AO$26</f>
        <v>3</v>
      </c>
      <c r="P22" s="14" t="s">
        <v>17</v>
      </c>
      <c r="Q22" s="15">
        <f>$AM$26</f>
        <v>0</v>
      </c>
      <c r="R22" s="13">
        <f>$Q$54</f>
        <v>3</v>
      </c>
      <c r="S22" s="14" t="s">
        <v>17</v>
      </c>
      <c r="T22" s="15">
        <f>$O$54</f>
        <v>1</v>
      </c>
      <c r="U22" s="13">
        <f>$Q$47</f>
        <v>1</v>
      </c>
      <c r="V22" s="14" t="s">
        <v>17</v>
      </c>
      <c r="W22" s="15">
        <f>$O$47</f>
        <v>3</v>
      </c>
      <c r="X22" s="13">
        <f>$Q$40</f>
        <v>3</v>
      </c>
      <c r="Y22" s="14" t="s">
        <v>17</v>
      </c>
      <c r="Z22" s="15">
        <f>$O$40</f>
        <v>2</v>
      </c>
      <c r="AA22" s="13">
        <f>$Q$33</f>
        <v>3</v>
      </c>
      <c r="AB22" s="14" t="s">
        <v>17</v>
      </c>
      <c r="AC22" s="15">
        <f>$O$33</f>
        <v>1</v>
      </c>
      <c r="AD22" s="164"/>
      <c r="AE22" s="170"/>
      <c r="AF22" s="166"/>
      <c r="AG22" s="28">
        <f>SUM(AA23,X23,U23,R23,O23,L23,I23,F23,C23)</f>
        <v>7</v>
      </c>
      <c r="AH22" s="14" t="s">
        <v>17</v>
      </c>
      <c r="AI22" s="29">
        <f>SUM(AC23,Z23,W23,T23,Q23,N23,K23,H23,E23)</f>
        <v>2</v>
      </c>
      <c r="AJ22" s="18">
        <f>SUM(AA22,X22,U22,R22,O22,L22,I22,F22,C22)</f>
        <v>22</v>
      </c>
      <c r="AK22" s="14" t="s">
        <v>17</v>
      </c>
      <c r="AL22" s="17">
        <f>SUM(AC22,Z22,W22,T22,Q22,N22,K22,H22,E22)</f>
        <v>11</v>
      </c>
      <c r="AM22" s="566"/>
      <c r="AN22" s="567"/>
      <c r="AO22" s="568"/>
    </row>
    <row r="23" spans="1:144" s="35" customFormat="1" ht="13.5" customHeight="1" thickBot="1">
      <c r="A23" s="19"/>
      <c r="B23" s="163" t="s">
        <v>134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1</v>
      </c>
      <c r="M23" s="23"/>
      <c r="N23" s="23">
        <f>IF(N22=3,1,0)</f>
        <v>0</v>
      </c>
      <c r="O23" s="20">
        <f>IF(O22=3,1,0)</f>
        <v>1</v>
      </c>
      <c r="P23" s="23"/>
      <c r="Q23" s="23">
        <f>IF(Q22=3,1,0)</f>
        <v>0</v>
      </c>
      <c r="R23" s="20">
        <f>IF(R22=3,1,0)</f>
        <v>1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1</v>
      </c>
      <c r="X23" s="20">
        <f>IF(X22=3,1,0)</f>
        <v>1</v>
      </c>
      <c r="Y23" s="23"/>
      <c r="Z23" s="23">
        <f>IF(Z22=3,1,0)</f>
        <v>0</v>
      </c>
      <c r="AA23" s="20">
        <f>IF(AA22=3,1,0)</f>
        <v>1</v>
      </c>
      <c r="AB23" s="23"/>
      <c r="AC23" s="23">
        <f>IF(AC22=3,1,0)</f>
        <v>0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156</v>
      </c>
      <c r="AK24" s="38" t="s">
        <v>17</v>
      </c>
      <c r="AL24" s="41">
        <f>SUM(AL22,AL20,AL18,AL16,AL14,AL12,AL10,AL8,AL6,AL4)</f>
        <v>156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Chiarello, Lisa</v>
      </c>
      <c r="C26" s="46"/>
      <c r="D26" s="47" t="s">
        <v>0</v>
      </c>
      <c r="E26" s="48"/>
      <c r="F26" s="49" t="str">
        <f>+B22</f>
        <v>Rössle, Mareike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Staudenmayer, Miriam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Rössle, Mareike</v>
      </c>
      <c r="AH26" s="50"/>
      <c r="AI26" s="50"/>
      <c r="AJ26" s="50"/>
      <c r="AK26" s="50"/>
      <c r="AL26" s="50"/>
      <c r="AM26" s="126">
        <v>0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Braun, Lea</v>
      </c>
      <c r="C27" s="55"/>
      <c r="D27" s="56" t="s">
        <v>0</v>
      </c>
      <c r="E27" s="55"/>
      <c r="F27" s="57" t="str">
        <f>+B20</f>
        <v>Rumbolz, Emili</v>
      </c>
      <c r="G27" s="58"/>
      <c r="H27" s="58"/>
      <c r="I27" s="58"/>
      <c r="J27" s="58"/>
      <c r="K27" s="58"/>
      <c r="L27" s="58"/>
      <c r="M27" s="58"/>
      <c r="N27" s="58"/>
      <c r="O27" s="121">
        <v>0</v>
      </c>
      <c r="P27" s="59" t="s">
        <v>17</v>
      </c>
      <c r="Q27" s="179">
        <v>3</v>
      </c>
      <c r="R27" s="75" t="s">
        <v>59</v>
      </c>
      <c r="S27" s="84"/>
      <c r="T27" s="77"/>
      <c r="U27" s="57" t="str">
        <f>+B10</f>
        <v>Rehmann, Alina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Zeller, Lisa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1">
        <v>1</v>
      </c>
    </row>
    <row r="28" spans="1:41" s="3" customFormat="1" ht="13.5" customHeight="1">
      <c r="A28" s="54" t="s">
        <v>24</v>
      </c>
      <c r="B28" s="107" t="str">
        <f>+B8</f>
        <v>Wörn, Aleta</v>
      </c>
      <c r="C28" s="55"/>
      <c r="D28" s="56" t="s">
        <v>0</v>
      </c>
      <c r="E28" s="55"/>
      <c r="F28" s="57" t="str">
        <f>+B18</f>
        <v>Ortwein, Natalie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Wörn, Aleta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Lehmann, Larissa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Rehmann, Alina</v>
      </c>
      <c r="C29" s="55"/>
      <c r="D29" s="56" t="s">
        <v>0</v>
      </c>
      <c r="E29" s="55"/>
      <c r="F29" s="57" t="str">
        <f>+B16</f>
        <v>Lehmann, Larissa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9">
        <v>1</v>
      </c>
      <c r="R29" s="75" t="s">
        <v>63</v>
      </c>
      <c r="S29" s="84"/>
      <c r="T29" s="77"/>
      <c r="U29" s="57" t="str">
        <f>+B6</f>
        <v>Braun, Lea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Ortwein, Natalie</v>
      </c>
      <c r="AH29" s="58"/>
      <c r="AI29" s="58"/>
      <c r="AJ29" s="58"/>
      <c r="AK29" s="58"/>
      <c r="AL29" s="58"/>
      <c r="AM29" s="127">
        <v>0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Staudenmayer, Miriam</v>
      </c>
      <c r="C30" s="64"/>
      <c r="D30" s="65" t="s">
        <v>0</v>
      </c>
      <c r="E30" s="64"/>
      <c r="F30" s="66" t="str">
        <f>+B14</f>
        <v>Zeller, Lisa</v>
      </c>
      <c r="G30" s="67"/>
      <c r="H30" s="67"/>
      <c r="I30" s="67"/>
      <c r="J30" s="67"/>
      <c r="K30" s="67"/>
      <c r="L30" s="67"/>
      <c r="M30" s="67"/>
      <c r="N30" s="67"/>
      <c r="O30" s="122">
        <v>1</v>
      </c>
      <c r="P30" s="68" t="s">
        <v>17</v>
      </c>
      <c r="Q30" s="180">
        <v>3</v>
      </c>
      <c r="R30" s="78" t="s">
        <v>65</v>
      </c>
      <c r="S30" s="85"/>
      <c r="T30" s="79"/>
      <c r="U30" s="66" t="str">
        <f>+B4</f>
        <v>Chiarello, Lisa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Rumbolz, Emili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Rumbolz, Emili</v>
      </c>
      <c r="C33" s="50"/>
      <c r="D33" s="52" t="s">
        <v>0</v>
      </c>
      <c r="E33" s="50"/>
      <c r="F33" s="49" t="str">
        <f>+B22</f>
        <v>Rössle, Mareike</v>
      </c>
      <c r="G33" s="50"/>
      <c r="H33" s="50"/>
      <c r="I33" s="50"/>
      <c r="J33" s="50"/>
      <c r="K33" s="50"/>
      <c r="L33" s="50"/>
      <c r="M33" s="50"/>
      <c r="N33" s="50"/>
      <c r="O33" s="126">
        <v>1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Rehmann, Alina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Rössle, Mareike</v>
      </c>
      <c r="AH33" s="50"/>
      <c r="AI33" s="50"/>
      <c r="AJ33" s="50"/>
      <c r="AK33" s="50"/>
      <c r="AL33" s="50"/>
      <c r="AM33" s="126">
        <v>1</v>
      </c>
      <c r="AN33" s="51" t="s">
        <v>17</v>
      </c>
      <c r="AO33" s="134">
        <v>3</v>
      </c>
    </row>
    <row r="34" spans="1:41" s="3" customFormat="1" ht="13.5" customHeight="1">
      <c r="A34" s="185" t="s">
        <v>47</v>
      </c>
      <c r="B34" s="110" t="str">
        <f>+B4</f>
        <v>Chiarello, Lisa</v>
      </c>
      <c r="C34" s="76"/>
      <c r="D34" s="111" t="s">
        <v>0</v>
      </c>
      <c r="E34" s="76"/>
      <c r="F34" s="103" t="str">
        <f>+B18</f>
        <v>Ortwein, Natalie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1</v>
      </c>
      <c r="R34" s="75" t="s">
        <v>35</v>
      </c>
      <c r="S34" s="76"/>
      <c r="T34" s="77"/>
      <c r="U34" s="57" t="str">
        <f>+B8</f>
        <v>Wörn, Aleta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Staudenmayer, Miriam</v>
      </c>
      <c r="AH34" s="58"/>
      <c r="AI34" s="58"/>
      <c r="AJ34" s="58"/>
      <c r="AK34" s="58"/>
      <c r="AL34" s="58"/>
      <c r="AM34" s="127">
        <v>1</v>
      </c>
      <c r="AN34" s="59" t="s">
        <v>17</v>
      </c>
      <c r="AO34" s="181">
        <v>3</v>
      </c>
    </row>
    <row r="35" spans="1:41" s="3" customFormat="1" ht="13.5" customHeight="1">
      <c r="A35" s="185" t="s">
        <v>49</v>
      </c>
      <c r="B35" s="110" t="str">
        <f>+B6</f>
        <v>Braun, Lea</v>
      </c>
      <c r="C35" s="76"/>
      <c r="D35" s="111" t="s">
        <v>0</v>
      </c>
      <c r="E35" s="76"/>
      <c r="F35" s="103" t="str">
        <f>+B16</f>
        <v>Lehmann, Larissa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Braun, Lea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Zeller, Lisa</v>
      </c>
      <c r="AH35" s="58"/>
      <c r="AI35" s="58"/>
      <c r="AJ35" s="58"/>
      <c r="AK35" s="58"/>
      <c r="AL35" s="58"/>
      <c r="AM35" s="127">
        <v>1</v>
      </c>
      <c r="AN35" s="59" t="s">
        <v>17</v>
      </c>
      <c r="AO35" s="181">
        <v>3</v>
      </c>
    </row>
    <row r="36" spans="1:41" s="3" customFormat="1" ht="13.5" customHeight="1">
      <c r="A36" s="185" t="s">
        <v>51</v>
      </c>
      <c r="B36" s="110" t="str">
        <f>+B8</f>
        <v>Wörn, Aleta</v>
      </c>
      <c r="C36" s="76"/>
      <c r="D36" s="111" t="s">
        <v>0</v>
      </c>
      <c r="E36" s="76"/>
      <c r="F36" s="103" t="str">
        <f>+B14</f>
        <v>Zeller, Lisa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Chiarello, Lisa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Lehmann, Larissa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1</v>
      </c>
    </row>
    <row r="37" spans="1:41" s="3" customFormat="1" ht="13.5" customHeight="1" thickBot="1">
      <c r="A37" s="186" t="s">
        <v>53</v>
      </c>
      <c r="B37" s="112" t="str">
        <f>+B10</f>
        <v>Rehmann, Alina</v>
      </c>
      <c r="C37" s="43"/>
      <c r="D37" s="26" t="s">
        <v>0</v>
      </c>
      <c r="E37" s="43"/>
      <c r="F37" s="113" t="str">
        <f>+B12</f>
        <v>Staudenmayer, Miriam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Ortwein, Natalie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Rumbolz, Emili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1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Ortwein, Natalie</v>
      </c>
      <c r="C40" s="50"/>
      <c r="D40" s="52" t="s">
        <v>0</v>
      </c>
      <c r="E40" s="50"/>
      <c r="F40" s="49" t="str">
        <f>+B22</f>
        <v>Rössle, Mareike</v>
      </c>
      <c r="G40" s="50"/>
      <c r="H40" s="50"/>
      <c r="I40" s="50"/>
      <c r="J40" s="50"/>
      <c r="K40" s="50"/>
      <c r="L40" s="50"/>
      <c r="M40" s="50"/>
      <c r="N40" s="50"/>
      <c r="O40" s="126">
        <v>2</v>
      </c>
      <c r="P40" s="51" t="s">
        <v>17</v>
      </c>
      <c r="Q40" s="134">
        <v>3</v>
      </c>
      <c r="R40" s="44" t="s">
        <v>67</v>
      </c>
      <c r="S40" s="76"/>
      <c r="T40" s="76"/>
      <c r="U40" s="45" t="str">
        <f>+B8</f>
        <v>Wörn, Aleta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Rössle, Mareike</v>
      </c>
      <c r="AH40" s="76"/>
      <c r="AI40" s="76"/>
      <c r="AJ40" s="76"/>
      <c r="AK40" s="76"/>
      <c r="AL40" s="76"/>
      <c r="AM40" s="120">
        <v>0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Lehmann, Larissa</v>
      </c>
      <c r="C41" s="76"/>
      <c r="D41" s="111" t="s">
        <v>0</v>
      </c>
      <c r="E41" s="76"/>
      <c r="F41" s="103" t="str">
        <f>+B20</f>
        <v>Rumbolz, Emili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Braun, Lea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Rehmann, Alina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Chiarello, Lisa</v>
      </c>
      <c r="C42" s="76"/>
      <c r="D42" s="111" t="s">
        <v>0</v>
      </c>
      <c r="E42" s="76"/>
      <c r="F42" s="103" t="str">
        <f>+B14</f>
        <v>Zeller, Lisa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Chiarello, Lisa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Staudenmayer, Miriam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5" t="s">
        <v>27</v>
      </c>
      <c r="B43" s="110" t="str">
        <f>+B6</f>
        <v>Braun, Lea</v>
      </c>
      <c r="C43" s="76"/>
      <c r="D43" s="111" t="s">
        <v>0</v>
      </c>
      <c r="E43" s="76"/>
      <c r="F43" s="103" t="str">
        <f>+B12</f>
        <v>Staudenmayer, Miriam</v>
      </c>
      <c r="G43" s="76"/>
      <c r="H43" s="76"/>
      <c r="I43" s="76"/>
      <c r="J43" s="76"/>
      <c r="K43" s="76"/>
      <c r="L43" s="76"/>
      <c r="M43" s="76"/>
      <c r="N43" s="76"/>
      <c r="O43" s="132">
        <v>0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Zeller, Lisa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Rumbolz, Emili</v>
      </c>
      <c r="AH43" s="76"/>
      <c r="AI43" s="76"/>
      <c r="AJ43" s="76"/>
      <c r="AK43" s="76"/>
      <c r="AL43" s="76"/>
      <c r="AM43" s="131">
        <v>1</v>
      </c>
      <c r="AN43" s="104" t="s">
        <v>17</v>
      </c>
      <c r="AO43" s="130">
        <v>3</v>
      </c>
    </row>
    <row r="44" spans="1:41" s="3" customFormat="1" ht="13.5" customHeight="1" thickBot="1">
      <c r="A44" s="186" t="s">
        <v>29</v>
      </c>
      <c r="B44" s="112" t="str">
        <f>+B8</f>
        <v>Wörn, Aleta</v>
      </c>
      <c r="C44" s="43"/>
      <c r="D44" s="26" t="s">
        <v>0</v>
      </c>
      <c r="E44" s="43"/>
      <c r="F44" s="113" t="str">
        <f>+B10</f>
        <v>Rehmann, Alina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Lehmann, Larissa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Ortwein, Natalie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Lehmann, Larissa</v>
      </c>
      <c r="C47" s="46"/>
      <c r="D47" s="47" t="s">
        <v>0</v>
      </c>
      <c r="E47" s="48"/>
      <c r="F47" s="49" t="str">
        <f>$B$22</f>
        <v>Rössle, Mareike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1</v>
      </c>
      <c r="R47" s="44" t="s">
        <v>44</v>
      </c>
      <c r="S47" s="50"/>
      <c r="T47" s="50"/>
      <c r="U47" s="106" t="str">
        <f>+B6</f>
        <v>Braun, Lea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Rössle, Mareike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Zeller, Lisa</v>
      </c>
      <c r="C48" s="55"/>
      <c r="D48" s="56" t="s">
        <v>0</v>
      </c>
      <c r="E48" s="55"/>
      <c r="F48" s="57" t="str">
        <f>+B18</f>
        <v>Ortwein, Natalie</v>
      </c>
      <c r="G48" s="58"/>
      <c r="H48" s="58"/>
      <c r="I48" s="58"/>
      <c r="J48" s="58"/>
      <c r="K48" s="58"/>
      <c r="L48" s="58"/>
      <c r="M48" s="58"/>
      <c r="N48" s="58"/>
      <c r="O48" s="121">
        <v>2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Chiarello, Lisa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Wörn, Aleta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Staudenmayer, Miriam</v>
      </c>
      <c r="C49" s="55"/>
      <c r="D49" s="56" t="s">
        <v>0</v>
      </c>
      <c r="E49" s="55"/>
      <c r="F49" s="57" t="str">
        <f>+B20</f>
        <v>Rumbolz, Emili</v>
      </c>
      <c r="G49" s="58"/>
      <c r="H49" s="58"/>
      <c r="I49" s="58"/>
      <c r="J49" s="58"/>
      <c r="K49" s="58"/>
      <c r="L49" s="58"/>
      <c r="M49" s="58"/>
      <c r="N49" s="58"/>
      <c r="O49" s="121">
        <v>1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Rehmann, Alina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Rumbolz, Emili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1</v>
      </c>
    </row>
    <row r="50" spans="1:41" s="3" customFormat="1" ht="13.5" customHeight="1">
      <c r="A50" s="54" t="s">
        <v>62</v>
      </c>
      <c r="B50" s="107" t="str">
        <f>+B6</f>
        <v>Braun, Lea</v>
      </c>
      <c r="C50" s="55"/>
      <c r="D50" s="56" t="s">
        <v>0</v>
      </c>
      <c r="E50" s="55"/>
      <c r="F50" s="57" t="str">
        <f>+B8</f>
        <v>Wörn, Aleta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Staudenmayer, Miriam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Ortwein, Natalie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Chiarello, Lisa</v>
      </c>
      <c r="C51" s="64"/>
      <c r="D51" s="65" t="s">
        <v>0</v>
      </c>
      <c r="E51" s="64"/>
      <c r="F51" s="66" t="str">
        <f>+B10</f>
        <v>Rehmann, Alina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Zeller, Lisa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Lehmann, Larissa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Zeller, Lisa</v>
      </c>
      <c r="C54" s="46"/>
      <c r="D54" s="47" t="s">
        <v>0</v>
      </c>
      <c r="E54" s="48"/>
      <c r="F54" s="49" t="str">
        <f>+B22</f>
        <v>Rössle, Mareike</v>
      </c>
      <c r="G54" s="50"/>
      <c r="H54" s="50"/>
      <c r="I54" s="50"/>
      <c r="J54" s="50"/>
      <c r="K54" s="50"/>
      <c r="L54" s="50"/>
      <c r="M54" s="50"/>
      <c r="N54" s="50"/>
      <c r="O54" s="120">
        <v>1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Staudenmayer, Miriam</v>
      </c>
      <c r="C55" s="55"/>
      <c r="D55" s="56" t="s">
        <v>0</v>
      </c>
      <c r="E55" s="55"/>
      <c r="F55" s="57" t="str">
        <f>+B16</f>
        <v>Lehmann, Larissa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9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Rehmann, Alina</v>
      </c>
      <c r="C56" s="55"/>
      <c r="D56" s="56" t="s">
        <v>0</v>
      </c>
      <c r="E56" s="55"/>
      <c r="F56" s="57" t="str">
        <f>+B18</f>
        <v>Ortwein, Natalie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9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Wörn, Aleta</v>
      </c>
      <c r="C57" s="55"/>
      <c r="D57" s="56" t="s">
        <v>0</v>
      </c>
      <c r="E57" s="55"/>
      <c r="F57" s="57" t="str">
        <f>+B20</f>
        <v>Rumbolz, Emili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Chiarello, Lisa</v>
      </c>
      <c r="C58" s="64"/>
      <c r="D58" s="65" t="s">
        <v>0</v>
      </c>
      <c r="E58" s="64"/>
      <c r="F58" s="66" t="str">
        <f>+B6</f>
        <v>Braun, Lea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Schwerpunkt 1 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89" t="str">
        <f>$AM$3</f>
        <v>Platz</v>
      </c>
      <c r="AN65" s="9"/>
      <c r="AO65" s="90"/>
    </row>
    <row r="66" spans="2:41" ht="16.5" thickBot="1">
      <c r="B66" s="151" t="str">
        <f>$B$4</f>
        <v>Chiarello, Lisa</v>
      </c>
      <c r="C66" s="153" t="str">
        <f>$B$5</f>
        <v>SV Neckarsulm (HN)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25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2</v>
      </c>
      <c r="AM66" s="556">
        <v>1</v>
      </c>
      <c r="AN66" s="557"/>
      <c r="AO66" s="558"/>
    </row>
    <row r="67" spans="2:41" ht="16.5" thickBot="1">
      <c r="B67" s="150" t="str">
        <f>$B$16</f>
        <v>Lehmann, Larissa</v>
      </c>
      <c r="C67" s="153" t="str">
        <f>$B$17</f>
        <v>TSG Heilbronn (HN)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15</v>
      </c>
      <c r="AB67" s="146"/>
      <c r="AC67" s="146"/>
      <c r="AD67" s="146"/>
      <c r="AE67" s="147"/>
      <c r="AF67" s="148"/>
      <c r="AG67" s="91">
        <f>$AG$16</f>
        <v>7</v>
      </c>
      <c r="AH67" s="92" t="s">
        <v>17</v>
      </c>
      <c r="AI67" s="95">
        <f>$AI$16</f>
        <v>2</v>
      </c>
      <c r="AJ67" s="94">
        <f>$AJ$16</f>
        <v>23</v>
      </c>
      <c r="AK67" s="92" t="s">
        <v>17</v>
      </c>
      <c r="AL67" s="95">
        <f>$AL$16</f>
        <v>8</v>
      </c>
      <c r="AM67" s="556">
        <v>2</v>
      </c>
      <c r="AN67" s="557"/>
      <c r="AO67" s="558"/>
    </row>
    <row r="68" spans="2:41" ht="16.5" thickBot="1">
      <c r="B68" s="150" t="str">
        <f>$B$10</f>
        <v>Rehmann, Alina</v>
      </c>
      <c r="C68" s="153" t="str">
        <f>$B$11</f>
        <v>TSV Gaildorf (HO)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13</v>
      </c>
      <c r="AB68" s="146"/>
      <c r="AC68" s="146"/>
      <c r="AD68" s="146"/>
      <c r="AE68" s="147"/>
      <c r="AF68" s="148"/>
      <c r="AG68" s="91">
        <f>$AG$10</f>
        <v>7</v>
      </c>
      <c r="AH68" s="92" t="s">
        <v>17</v>
      </c>
      <c r="AI68" s="95">
        <f>$AI$10</f>
        <v>2</v>
      </c>
      <c r="AJ68" s="94">
        <f>$AJ$10</f>
        <v>22</v>
      </c>
      <c r="AK68" s="92" t="s">
        <v>17</v>
      </c>
      <c r="AL68" s="95">
        <f>$AL$10</f>
        <v>9</v>
      </c>
      <c r="AM68" s="556">
        <v>3</v>
      </c>
      <c r="AN68" s="557"/>
      <c r="AO68" s="558"/>
    </row>
    <row r="69" spans="2:41" ht="16.5" thickBot="1">
      <c r="B69" s="150" t="str">
        <f>$B$22</f>
        <v>Rössle, Mareike</v>
      </c>
      <c r="C69" s="153" t="str">
        <f>$B$23</f>
        <v>SV Neckarsulm (HN)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11</v>
      </c>
      <c r="AB69" s="146"/>
      <c r="AC69" s="146"/>
      <c r="AD69" s="146"/>
      <c r="AE69" s="147"/>
      <c r="AF69" s="148"/>
      <c r="AG69" s="91">
        <f>$AG$22</f>
        <v>7</v>
      </c>
      <c r="AH69" s="92" t="s">
        <v>17</v>
      </c>
      <c r="AI69" s="95">
        <f>$AI$22</f>
        <v>2</v>
      </c>
      <c r="AJ69" s="94">
        <f>$AJ$22</f>
        <v>22</v>
      </c>
      <c r="AK69" s="92" t="s">
        <v>17</v>
      </c>
      <c r="AL69" s="95">
        <f>$AL$22</f>
        <v>11</v>
      </c>
      <c r="AM69" s="556">
        <v>4</v>
      </c>
      <c r="AN69" s="557"/>
      <c r="AO69" s="558"/>
    </row>
    <row r="70" spans="2:41" ht="16.5" thickBot="1">
      <c r="B70" s="150" t="str">
        <f>$B$18</f>
        <v>Ortwein, Natalie</v>
      </c>
      <c r="C70" s="153" t="str">
        <f>$B$19</f>
        <v>TSV Erlenbach (HN)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4</v>
      </c>
      <c r="AB70" s="146"/>
      <c r="AC70" s="146"/>
      <c r="AD70" s="146"/>
      <c r="AE70" s="147"/>
      <c r="AF70" s="148"/>
      <c r="AG70" s="91">
        <f>$AG$18</f>
        <v>5</v>
      </c>
      <c r="AH70" s="92" t="s">
        <v>17</v>
      </c>
      <c r="AI70" s="95">
        <f>$AI$18</f>
        <v>4</v>
      </c>
      <c r="AJ70" s="94">
        <f>$AJ$18</f>
        <v>19</v>
      </c>
      <c r="AK70" s="92" t="s">
        <v>17</v>
      </c>
      <c r="AL70" s="95">
        <f>$AL$18</f>
        <v>15</v>
      </c>
      <c r="AM70" s="556">
        <v>5</v>
      </c>
      <c r="AN70" s="557"/>
      <c r="AO70" s="558"/>
    </row>
    <row r="71" spans="2:41" ht="16.5" thickBot="1">
      <c r="B71" s="150" t="str">
        <f>$B$20</f>
        <v>Rumbolz, Emili</v>
      </c>
      <c r="C71" s="153" t="str">
        <f>$B$21</f>
        <v>TGV E. Beilstein (HN)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$AG$20</f>
        <v>4</v>
      </c>
      <c r="AH71" s="92" t="s">
        <v>17</v>
      </c>
      <c r="AI71" s="95">
        <f>$AI$20</f>
        <v>5</v>
      </c>
      <c r="AJ71" s="94">
        <f>$AJ$20</f>
        <v>15</v>
      </c>
      <c r="AK71" s="92" t="s">
        <v>17</v>
      </c>
      <c r="AL71" s="95">
        <f>$AL$20</f>
        <v>17</v>
      </c>
      <c r="AM71" s="556">
        <v>6</v>
      </c>
      <c r="AN71" s="557"/>
      <c r="AO71" s="558"/>
    </row>
    <row r="72" spans="2:41" ht="16.5" thickBot="1">
      <c r="B72" s="150" t="str">
        <f>$B$14</f>
        <v>Zeller, Lisa</v>
      </c>
      <c r="C72" s="153" t="str">
        <f>$B$15</f>
        <v>TSV Ingelfingen (HO)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-7</v>
      </c>
      <c r="AB72" s="146"/>
      <c r="AC72" s="146"/>
      <c r="AD72" s="146"/>
      <c r="AE72" s="147"/>
      <c r="AF72" s="148"/>
      <c r="AG72" s="91">
        <f>$AG$14</f>
        <v>3</v>
      </c>
      <c r="AH72" s="92" t="s">
        <v>17</v>
      </c>
      <c r="AI72" s="95">
        <f>$AI$14</f>
        <v>6</v>
      </c>
      <c r="AJ72" s="94">
        <f>$AJ$14</f>
        <v>14</v>
      </c>
      <c r="AK72" s="92" t="s">
        <v>17</v>
      </c>
      <c r="AL72" s="95">
        <f>$AL$14</f>
        <v>21</v>
      </c>
      <c r="AM72" s="556">
        <v>7</v>
      </c>
      <c r="AN72" s="557"/>
      <c r="AO72" s="558"/>
    </row>
    <row r="73" spans="2:41" ht="16.5" thickBot="1">
      <c r="B73" s="150" t="str">
        <f>$B$12</f>
        <v>Staudenmayer, Miriam</v>
      </c>
      <c r="C73" s="153" t="str">
        <f>$B$13</f>
        <v>TSV Ilshofen (HO)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-14</v>
      </c>
      <c r="AB73" s="146"/>
      <c r="AC73" s="146"/>
      <c r="AD73" s="146"/>
      <c r="AE73" s="147"/>
      <c r="AF73" s="148"/>
      <c r="AG73" s="91">
        <f>$AG$12</f>
        <v>2</v>
      </c>
      <c r="AH73" s="92" t="s">
        <v>17</v>
      </c>
      <c r="AI73" s="95">
        <f>$AI$12</f>
        <v>7</v>
      </c>
      <c r="AJ73" s="94">
        <f>$AJ$12</f>
        <v>8</v>
      </c>
      <c r="AK73" s="92" t="s">
        <v>17</v>
      </c>
      <c r="AL73" s="95">
        <f>$AL$12</f>
        <v>22</v>
      </c>
      <c r="AM73" s="556">
        <v>8</v>
      </c>
      <c r="AN73" s="557"/>
      <c r="AO73" s="558"/>
    </row>
    <row r="74" spans="2:41" ht="16.5" thickBot="1">
      <c r="B74" s="150" t="str">
        <f>$B$8</f>
        <v>Wörn, Aleta</v>
      </c>
      <c r="C74" s="153" t="str">
        <f>$B$9</f>
        <v>TSV Untermberg (LB)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-19</v>
      </c>
      <c r="AB74" s="146"/>
      <c r="AC74" s="146"/>
      <c r="AD74" s="146"/>
      <c r="AE74" s="147"/>
      <c r="AF74" s="148"/>
      <c r="AG74" s="91">
        <f>$AG$8</f>
        <v>1</v>
      </c>
      <c r="AH74" s="92" t="s">
        <v>17</v>
      </c>
      <c r="AI74" s="95">
        <f>$AI$8</f>
        <v>8</v>
      </c>
      <c r="AJ74" s="94">
        <f>$AJ$8</f>
        <v>5</v>
      </c>
      <c r="AK74" s="92" t="s">
        <v>17</v>
      </c>
      <c r="AL74" s="95">
        <f>$AL$8</f>
        <v>24</v>
      </c>
      <c r="AM74" s="556">
        <v>9</v>
      </c>
      <c r="AN74" s="557"/>
      <c r="AO74" s="558"/>
    </row>
    <row r="75" spans="2:41" ht="16.5" thickBot="1">
      <c r="B75" s="152" t="str">
        <f>$B$6</f>
        <v>Braun, Lea</v>
      </c>
      <c r="C75" s="153" t="str">
        <f>$B$7</f>
        <v>TSV Heimsheim (LB)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-26</v>
      </c>
      <c r="AB75" s="146"/>
      <c r="AC75" s="146"/>
      <c r="AD75" s="146"/>
      <c r="AE75" s="147"/>
      <c r="AF75" s="148"/>
      <c r="AG75" s="96">
        <f>$AG$6</f>
        <v>0</v>
      </c>
      <c r="AH75" s="97" t="s">
        <v>17</v>
      </c>
      <c r="AI75" s="98">
        <f>$AI$6</f>
        <v>9</v>
      </c>
      <c r="AJ75" s="99">
        <f>$AJ$6</f>
        <v>1</v>
      </c>
      <c r="AK75" s="97" t="s">
        <v>17</v>
      </c>
      <c r="AL75" s="98">
        <f>$AL$6</f>
        <v>27</v>
      </c>
      <c r="AM75" s="556">
        <v>10</v>
      </c>
      <c r="AN75" s="557"/>
      <c r="AO75" s="558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156</v>
      </c>
      <c r="AK76" s="157" t="s">
        <v>17</v>
      </c>
      <c r="AL76" s="158">
        <f>SUM(AL66:AL75)</f>
        <v>156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30">
      <selection activeCell="R58" sqref="R58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 t="s">
        <v>146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59" t="s">
        <v>14</v>
      </c>
      <c r="AH3" s="560"/>
      <c r="AI3" s="561"/>
      <c r="AJ3" s="562" t="s">
        <v>15</v>
      </c>
      <c r="AK3" s="560"/>
      <c r="AL3" s="560"/>
      <c r="AM3" s="563" t="s">
        <v>16</v>
      </c>
      <c r="AN3" s="564"/>
      <c r="AO3" s="565"/>
    </row>
    <row r="4" spans="1:41" ht="13.5" customHeight="1">
      <c r="A4" s="12">
        <v>1</v>
      </c>
      <c r="B4" s="160" t="s">
        <v>147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2</v>
      </c>
      <c r="L4" s="13">
        <f>$O$51</f>
        <v>3</v>
      </c>
      <c r="M4" s="14" t="s">
        <v>17</v>
      </c>
      <c r="N4" s="15">
        <f>$Q$51</f>
        <v>1</v>
      </c>
      <c r="O4" s="13">
        <f>$AM$42</f>
        <v>0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0</v>
      </c>
      <c r="AE4" s="14" t="s">
        <v>17</v>
      </c>
      <c r="AF4" s="16">
        <f>$Q$26</f>
        <v>0</v>
      </c>
      <c r="AG4" s="17">
        <f>SUM(AD5,AA5,X5,U5,R5,O5,L5,I5,F5)</f>
        <v>7</v>
      </c>
      <c r="AH4" s="14" t="s">
        <v>17</v>
      </c>
      <c r="AI4" s="17">
        <f>SUM(AF5,AC5,Z5,W5,T5,Q5,N5,K5,H5)</f>
        <v>0</v>
      </c>
      <c r="AJ4" s="18">
        <f>SUM(AD4,AA4,X4,U4,R4,O4,L4,I4,F4)</f>
        <v>21</v>
      </c>
      <c r="AK4" s="14" t="s">
        <v>17</v>
      </c>
      <c r="AL4" s="17">
        <f>SUM(AF4,AC4,Z4,W4,T4,Q4,N4,K4,H4)</f>
        <v>6</v>
      </c>
      <c r="AM4" s="566"/>
      <c r="AN4" s="567"/>
      <c r="AO4" s="568"/>
    </row>
    <row r="5" spans="1:41" ht="13.5" customHeight="1" thickBot="1">
      <c r="A5" s="19"/>
      <c r="B5" s="161" t="s">
        <v>96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148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3</v>
      </c>
      <c r="J6" s="14" t="s">
        <v>17</v>
      </c>
      <c r="K6" s="15">
        <f>$Q$50</f>
        <v>1</v>
      </c>
      <c r="L6" s="13">
        <f>$AM$41</f>
        <v>0</v>
      </c>
      <c r="M6" s="14" t="s">
        <v>17</v>
      </c>
      <c r="N6" s="15">
        <f>$AO$41</f>
        <v>3</v>
      </c>
      <c r="O6" s="13">
        <f>$O$43</f>
        <v>0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2</v>
      </c>
      <c r="U6" s="13">
        <f>$O$35</f>
        <v>1</v>
      </c>
      <c r="V6" s="14" t="s">
        <v>17</v>
      </c>
      <c r="W6" s="15">
        <f>$Q$35</f>
        <v>3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2</v>
      </c>
      <c r="AD6" s="13">
        <f>$AM$47</f>
        <v>0</v>
      </c>
      <c r="AE6" s="14" t="s">
        <v>17</v>
      </c>
      <c r="AF6" s="16">
        <f>$AO$47</f>
        <v>0</v>
      </c>
      <c r="AG6" s="28">
        <f>SUM(AD7,AA7,X7,U7,R7,O7,L7,I7,C7)</f>
        <v>4</v>
      </c>
      <c r="AH6" s="14" t="s">
        <v>17</v>
      </c>
      <c r="AI6" s="29">
        <f>SUM(AF7,AC7,Z7,W7,T7,Q7,N7,K7,E7)</f>
        <v>3</v>
      </c>
      <c r="AJ6" s="18">
        <f>SUM(AD6,AA6,X6,U6,R6,O6,L6,I6,C6)</f>
        <v>13</v>
      </c>
      <c r="AK6" s="14" t="s">
        <v>17</v>
      </c>
      <c r="AL6" s="17">
        <f>SUM(AF6,AC6,Z6,W6,T6,Q6,N6,K6,E6)</f>
        <v>14</v>
      </c>
      <c r="AM6" s="566"/>
      <c r="AN6" s="567"/>
      <c r="AO6" s="568"/>
    </row>
    <row r="7" spans="1:41" ht="13.5" customHeight="1" thickBot="1">
      <c r="A7" s="19"/>
      <c r="B7" s="163" t="s">
        <v>149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1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1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0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150</v>
      </c>
      <c r="C8" s="13">
        <f>$AO$48</f>
        <v>2</v>
      </c>
      <c r="D8" s="14" t="s">
        <v>17</v>
      </c>
      <c r="E8" s="15">
        <f>$AM$48</f>
        <v>3</v>
      </c>
      <c r="F8" s="13">
        <f>$Q$50</f>
        <v>1</v>
      </c>
      <c r="G8" s="14" t="s">
        <v>17</v>
      </c>
      <c r="H8" s="15">
        <f>$O$50</f>
        <v>3</v>
      </c>
      <c r="I8" s="164"/>
      <c r="J8" s="170"/>
      <c r="K8" s="166"/>
      <c r="L8" s="13">
        <f>$O$44</f>
        <v>0</v>
      </c>
      <c r="M8" s="14" t="s">
        <v>17</v>
      </c>
      <c r="N8" s="15">
        <f>$Q$44</f>
        <v>3</v>
      </c>
      <c r="O8" s="13">
        <f>$AM$34</f>
        <v>0</v>
      </c>
      <c r="P8" s="14" t="s">
        <v>17</v>
      </c>
      <c r="Q8" s="15">
        <f>$AO$34</f>
        <v>0</v>
      </c>
      <c r="R8" s="13">
        <f>$O$36</f>
        <v>1</v>
      </c>
      <c r="S8" s="14" t="s">
        <v>17</v>
      </c>
      <c r="T8" s="15">
        <f>$Q$36</f>
        <v>3</v>
      </c>
      <c r="U8" s="13">
        <f>$AM$28</f>
        <v>1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0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0</v>
      </c>
      <c r="AG8" s="28">
        <f>SUM(AD9,AA9,X9,U9,R9,O9,L9,F9,C9)</f>
        <v>1</v>
      </c>
      <c r="AH8" s="14" t="s">
        <v>17</v>
      </c>
      <c r="AI8" s="29">
        <f>SUM(AF9,AC9,Z9,W9,T9,Q9,N9,H9,E9)</f>
        <v>6</v>
      </c>
      <c r="AJ8" s="18">
        <f>SUM(AD8,AA8,X8,U8,R8,O8,L8,F8,C8)</f>
        <v>8</v>
      </c>
      <c r="AK8" s="14" t="s">
        <v>17</v>
      </c>
      <c r="AL8" s="17">
        <f>SUM(AF8,AC8,Z8,W8,T8,Q8,N8,H8,E8)</f>
        <v>18</v>
      </c>
      <c r="AM8" s="569"/>
      <c r="AN8" s="567"/>
      <c r="AO8" s="568"/>
    </row>
    <row r="9" spans="1:41" ht="13.5" customHeight="1" thickBot="1">
      <c r="A9" s="19"/>
      <c r="B9" s="163" t="s">
        <v>111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151</v>
      </c>
      <c r="C10" s="13">
        <f>$Q$51</f>
        <v>1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3</v>
      </c>
      <c r="J10" s="14" t="s">
        <v>17</v>
      </c>
      <c r="K10" s="15">
        <f>$O$44</f>
        <v>0</v>
      </c>
      <c r="L10" s="164"/>
      <c r="M10" s="170"/>
      <c r="N10" s="166"/>
      <c r="O10" s="13">
        <f>$O$37</f>
        <v>0</v>
      </c>
      <c r="P10" s="14" t="s">
        <v>17</v>
      </c>
      <c r="Q10" s="15">
        <f>$Q$37</f>
        <v>0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3</v>
      </c>
      <c r="V10" s="14" t="s">
        <v>17</v>
      </c>
      <c r="W10" s="15">
        <f>$Q$29</f>
        <v>2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0</v>
      </c>
      <c r="AE10" s="14" t="s">
        <v>17</v>
      </c>
      <c r="AF10" s="15">
        <f>$AO$33</f>
        <v>0</v>
      </c>
      <c r="AG10" s="28">
        <f>SUM(AD11,AA11,X11,U11,R11,O11,I11,F11,C11)</f>
        <v>6</v>
      </c>
      <c r="AH10" s="14" t="s">
        <v>17</v>
      </c>
      <c r="AI10" s="29">
        <f>SUM(AF11,AC11,Z11,W11,T11,Q11,K11,H11,E11)</f>
        <v>1</v>
      </c>
      <c r="AJ10" s="18">
        <f>SUM(AD10,AA10,X10,U10,R10,O10,I10,F10,C10)</f>
        <v>19</v>
      </c>
      <c r="AK10" s="14" t="s">
        <v>17</v>
      </c>
      <c r="AL10" s="17">
        <f>SUM(AF10,AC10,Z10,W10,T10,Q10,K10,H10,E10)</f>
        <v>5</v>
      </c>
      <c r="AM10" s="566"/>
      <c r="AN10" s="567"/>
      <c r="AO10" s="568"/>
    </row>
    <row r="11" spans="1:41" ht="13.5" customHeight="1" thickBot="1">
      <c r="A11" s="19"/>
      <c r="B11" s="163" t="s">
        <v>152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0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0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/>
      <c r="C12" s="13">
        <f>$AO$42</f>
        <v>0</v>
      </c>
      <c r="D12" s="14" t="s">
        <v>17</v>
      </c>
      <c r="E12" s="15">
        <f>$AM$42</f>
        <v>0</v>
      </c>
      <c r="F12" s="13">
        <f>$Q$43</f>
        <v>0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0</v>
      </c>
      <c r="M12" s="14" t="s">
        <v>17</v>
      </c>
      <c r="N12" s="15">
        <f>$O$37</f>
        <v>0</v>
      </c>
      <c r="O12" s="164"/>
      <c r="P12" s="170"/>
      <c r="Q12" s="166"/>
      <c r="R12" s="13">
        <f>$O$30</f>
        <v>0</v>
      </c>
      <c r="S12" s="14" t="s">
        <v>17</v>
      </c>
      <c r="T12" s="15">
        <f>$Q$30</f>
        <v>0</v>
      </c>
      <c r="U12" s="13">
        <f>$O$55</f>
        <v>0</v>
      </c>
      <c r="V12" s="14" t="s">
        <v>17</v>
      </c>
      <c r="W12" s="15">
        <f>$Q$55</f>
        <v>0</v>
      </c>
      <c r="X12" s="13">
        <f>$AM$50</f>
        <v>0</v>
      </c>
      <c r="Y12" s="14" t="s">
        <v>17</v>
      </c>
      <c r="Z12" s="15">
        <f>$AO$50</f>
        <v>0</v>
      </c>
      <c r="AA12" s="13">
        <f>$O$49</f>
        <v>0</v>
      </c>
      <c r="AB12" s="14" t="s">
        <v>17</v>
      </c>
      <c r="AC12" s="15">
        <f>$Q$49</f>
        <v>0</v>
      </c>
      <c r="AD12" s="13">
        <f>$AM$26</f>
        <v>0</v>
      </c>
      <c r="AE12" s="14" t="s">
        <v>17</v>
      </c>
      <c r="AF12" s="15">
        <f>$AO$26</f>
        <v>0</v>
      </c>
      <c r="AG12" s="28">
        <f>SUM(AD13,AA13,X13,U13,R13,L13,I13,F13,C13)</f>
        <v>0</v>
      </c>
      <c r="AH12" s="14" t="s">
        <v>17</v>
      </c>
      <c r="AI12" s="29">
        <f>SUM(AF13,AC13,Z13,W13,T13,N13,K13,H13,E13)</f>
        <v>0</v>
      </c>
      <c r="AJ12" s="18">
        <f>SUM(AD12,AA12,X12,U12,R12,L12,I12,F12,C12)</f>
        <v>0</v>
      </c>
      <c r="AK12" s="14" t="s">
        <v>17</v>
      </c>
      <c r="AL12" s="17">
        <f>SUM(AF12,AC12,Z12,W12,T12,N12,K12,H12,E12)</f>
        <v>0</v>
      </c>
      <c r="AM12" s="566"/>
      <c r="AN12" s="567"/>
      <c r="AO12" s="568"/>
    </row>
    <row r="13" spans="1:41" ht="13.5" customHeight="1" thickBot="1">
      <c r="A13" s="19"/>
      <c r="B13" s="163"/>
      <c r="C13" s="20">
        <f>IF(C12=3,1,0)</f>
        <v>0</v>
      </c>
      <c r="D13" s="23"/>
      <c r="E13" s="23">
        <f>IF(E12=3,1,0)</f>
        <v>0</v>
      </c>
      <c r="F13" s="20">
        <f>IF(F12=3,1,0)</f>
        <v>0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0</v>
      </c>
      <c r="O13" s="167"/>
      <c r="P13" s="171"/>
      <c r="Q13" s="169"/>
      <c r="R13" s="23">
        <f>IF(R12=3,1,0)</f>
        <v>0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0</v>
      </c>
      <c r="AD13" s="20">
        <f>IF(AD12=3,1,0)</f>
        <v>0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153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2</v>
      </c>
      <c r="G14" s="14" t="s">
        <v>17</v>
      </c>
      <c r="H14" s="15">
        <f>$AM$35</f>
        <v>3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0</v>
      </c>
      <c r="P14" s="14" t="s">
        <v>17</v>
      </c>
      <c r="Q14" s="15">
        <f>$O$30</f>
        <v>0</v>
      </c>
      <c r="R14" s="164"/>
      <c r="S14" s="170"/>
      <c r="T14" s="166"/>
      <c r="U14" s="13">
        <f>$AM$51</f>
        <v>0</v>
      </c>
      <c r="V14" s="14" t="s">
        <v>17</v>
      </c>
      <c r="W14" s="15">
        <f>$AO$51</f>
        <v>3</v>
      </c>
      <c r="X14" s="13">
        <f>$O$48</f>
        <v>3</v>
      </c>
      <c r="Y14" s="14" t="s">
        <v>17</v>
      </c>
      <c r="Z14" s="15">
        <f>$Q$48</f>
        <v>0</v>
      </c>
      <c r="AA14" s="13">
        <f>$AM$43</f>
        <v>2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0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5</v>
      </c>
      <c r="AJ14" s="18">
        <f>SUM(AD14,AA14,X14,U14,O14,L14,I14,F14,C14)</f>
        <v>11</v>
      </c>
      <c r="AK14" s="14" t="s">
        <v>17</v>
      </c>
      <c r="AL14" s="17">
        <f>SUM(AF14,AC14,Z14,W14,Q14,N14,K14,H14,E14)</f>
        <v>16</v>
      </c>
      <c r="AM14" s="566"/>
      <c r="AN14" s="567"/>
      <c r="AO14" s="568"/>
    </row>
    <row r="15" spans="1:41" ht="13.5" customHeight="1" thickBot="1">
      <c r="A15" s="19"/>
      <c r="B15" s="178" t="s">
        <v>78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1</v>
      </c>
      <c r="J15" s="23"/>
      <c r="K15" s="23">
        <f>IF(K14=3,1,0)</f>
        <v>0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0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1</v>
      </c>
      <c r="Y15" s="23"/>
      <c r="Z15" s="23">
        <f>IF(Z14=3,1,0)</f>
        <v>0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154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1</v>
      </c>
      <c r="I16" s="13">
        <f>$AO$28</f>
        <v>3</v>
      </c>
      <c r="J16" s="14" t="s">
        <v>17</v>
      </c>
      <c r="K16" s="15">
        <f>$AM$28</f>
        <v>1</v>
      </c>
      <c r="L16" s="13">
        <f>$Q$29</f>
        <v>2</v>
      </c>
      <c r="M16" s="14" t="s">
        <v>17</v>
      </c>
      <c r="N16" s="15">
        <f>$O$29</f>
        <v>3</v>
      </c>
      <c r="O16" s="13">
        <f>$Q$55</f>
        <v>0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0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0</v>
      </c>
      <c r="AA16" s="13">
        <f>$O$41</f>
        <v>3</v>
      </c>
      <c r="AB16" s="14" t="s">
        <v>17</v>
      </c>
      <c r="AC16" s="15">
        <f>$Q$41</f>
        <v>2</v>
      </c>
      <c r="AD16" s="13">
        <f>$O$47</f>
        <v>0</v>
      </c>
      <c r="AE16" s="14" t="s">
        <v>17</v>
      </c>
      <c r="AF16" s="15">
        <f>$Q$47</f>
        <v>0</v>
      </c>
      <c r="AG16" s="28">
        <f>SUM(AD17,AA17,X17,R17,O17,L17,I17,F17,C17)</f>
        <v>5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18</v>
      </c>
      <c r="AK16" s="14" t="s">
        <v>17</v>
      </c>
      <c r="AL16" s="17">
        <f>SUM(AF16,AC16,Z16,T16,Q16,N16,K16,H16,E16)</f>
        <v>10</v>
      </c>
      <c r="AM16" s="566"/>
      <c r="AN16" s="567"/>
      <c r="AO16" s="568"/>
    </row>
    <row r="17" spans="1:41" ht="13.5" customHeight="1" thickBot="1">
      <c r="A17" s="19"/>
      <c r="B17" s="163" t="s">
        <v>155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156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0</v>
      </c>
      <c r="P18" s="14" t="s">
        <v>17</v>
      </c>
      <c r="Q18" s="15">
        <f>$AM$50</f>
        <v>0</v>
      </c>
      <c r="R18" s="13">
        <f>$Q$48</f>
        <v>0</v>
      </c>
      <c r="S18" s="14" t="s">
        <v>17</v>
      </c>
      <c r="T18" s="15">
        <f>$O$48</f>
        <v>3</v>
      </c>
      <c r="U18" s="13">
        <f>$AO$44</f>
        <v>0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0</v>
      </c>
      <c r="AB18" s="14" t="s">
        <v>17</v>
      </c>
      <c r="AC18" s="15">
        <f>$AO$37</f>
        <v>3</v>
      </c>
      <c r="AD18" s="13">
        <f>$O$40</f>
        <v>0</v>
      </c>
      <c r="AE18" s="14" t="s">
        <v>17</v>
      </c>
      <c r="AF18" s="15">
        <f>$Q$40</f>
        <v>0</v>
      </c>
      <c r="AG18" s="28">
        <f>SUM(AD19,AA19,U19,R19,O19,L19,I19,F19,C19)</f>
        <v>0</v>
      </c>
      <c r="AH18" s="14" t="s">
        <v>17</v>
      </c>
      <c r="AI18" s="29">
        <f>SUM(AF19,AC19,W19,T19,Q19,N19,K19,H19,E19)</f>
        <v>7</v>
      </c>
      <c r="AJ18" s="18">
        <f>SUM(AD18,AA18,U18,R18,O18,L18,I18,F18,C18)</f>
        <v>0</v>
      </c>
      <c r="AK18" s="14" t="s">
        <v>17</v>
      </c>
      <c r="AL18" s="17">
        <f>SUM(AF18,AC18,W18,T18,Q18,N18,K18,H18,E18)</f>
        <v>21</v>
      </c>
      <c r="AM18" s="566"/>
      <c r="AN18" s="567"/>
      <c r="AO18" s="568"/>
    </row>
    <row r="19" spans="1:41" ht="13.5" customHeight="1" thickBot="1">
      <c r="A19" s="19"/>
      <c r="B19" s="163" t="s">
        <v>157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0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0</v>
      </c>
      <c r="AB19" s="23"/>
      <c r="AC19" s="23">
        <f>IF(AC18=3,1,0)</f>
        <v>1</v>
      </c>
      <c r="AD19" s="20">
        <f>IF(AD18=3,1,0)</f>
        <v>0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158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2</v>
      </c>
      <c r="G20" s="14" t="s">
        <v>17</v>
      </c>
      <c r="H20" s="15">
        <f>$O$27</f>
        <v>3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2</v>
      </c>
      <c r="U20" s="13">
        <f>$Q$41</f>
        <v>2</v>
      </c>
      <c r="V20" s="14" t="s">
        <v>17</v>
      </c>
      <c r="W20" s="15">
        <f>$O$41</f>
        <v>3</v>
      </c>
      <c r="X20" s="13">
        <f>$AO$37</f>
        <v>3</v>
      </c>
      <c r="Y20" s="14" t="s">
        <v>17</v>
      </c>
      <c r="Z20" s="15">
        <f>$AM$37</f>
        <v>0</v>
      </c>
      <c r="AA20" s="164"/>
      <c r="AB20" s="170"/>
      <c r="AC20" s="166"/>
      <c r="AD20" s="13">
        <f>$O$33</f>
        <v>0</v>
      </c>
      <c r="AE20" s="14" t="s">
        <v>17</v>
      </c>
      <c r="AF20" s="15">
        <f>$Q$33</f>
        <v>0</v>
      </c>
      <c r="AG20" s="28">
        <f>SUM(AD21,X21,U21,R21,O21,L21,I21,F21,C21)</f>
        <v>3</v>
      </c>
      <c r="AH20" s="14" t="s">
        <v>17</v>
      </c>
      <c r="AI20" s="29">
        <f>SUM(AF21,Z21,W21,T21,Q21,N21,K21,H21,E21)</f>
        <v>4</v>
      </c>
      <c r="AJ20" s="18">
        <f>SUM(AD20,X20,U20,R20,O20,L20,I20,F20,C20)</f>
        <v>14</v>
      </c>
      <c r="AK20" s="14" t="s">
        <v>17</v>
      </c>
      <c r="AL20" s="17">
        <f>SUM(AF20,Z20,W20,T20,Q20,N20,K20,H20,E20)</f>
        <v>14</v>
      </c>
      <c r="AM20" s="566"/>
      <c r="AN20" s="567"/>
      <c r="AO20" s="568"/>
    </row>
    <row r="21" spans="1:41" ht="13.5" customHeight="1" thickBot="1">
      <c r="A21" s="19"/>
      <c r="B21" s="163" t="s">
        <v>149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1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1</v>
      </c>
      <c r="X21" s="20">
        <f>IF(X20=3,1,0)</f>
        <v>1</v>
      </c>
      <c r="Y21" s="23"/>
      <c r="Z21" s="23">
        <f>IF(Z20=3,1,0)</f>
        <v>0</v>
      </c>
      <c r="AA21" s="167"/>
      <c r="AB21" s="171"/>
      <c r="AC21" s="169"/>
      <c r="AD21" s="20">
        <f>IF(AD20=3,1,0)</f>
        <v>0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/>
      <c r="C22" s="13">
        <f>$Q$26</f>
        <v>0</v>
      </c>
      <c r="D22" s="14" t="s">
        <v>17</v>
      </c>
      <c r="E22" s="15">
        <f>$O$26</f>
        <v>0</v>
      </c>
      <c r="F22" s="13">
        <f>$AO$47</f>
        <v>0</v>
      </c>
      <c r="G22" s="14" t="s">
        <v>17</v>
      </c>
      <c r="H22" s="15">
        <f>$AM$47</f>
        <v>0</v>
      </c>
      <c r="I22" s="13">
        <f>$AO$40</f>
        <v>0</v>
      </c>
      <c r="J22" s="14" t="s">
        <v>17</v>
      </c>
      <c r="K22" s="15">
        <f>$AM$40</f>
        <v>0</v>
      </c>
      <c r="L22" s="13">
        <f>$AO$33</f>
        <v>0</v>
      </c>
      <c r="M22" s="14" t="s">
        <v>17</v>
      </c>
      <c r="N22" s="15">
        <f>$AM$33</f>
        <v>0</v>
      </c>
      <c r="O22" s="13">
        <f>$AO$26</f>
        <v>0</v>
      </c>
      <c r="P22" s="14" t="s">
        <v>17</v>
      </c>
      <c r="Q22" s="15">
        <f>$AM$26</f>
        <v>0</v>
      </c>
      <c r="R22" s="13">
        <f>$Q$54</f>
        <v>0</v>
      </c>
      <c r="S22" s="14" t="s">
        <v>17</v>
      </c>
      <c r="T22" s="15">
        <f>$O$54</f>
        <v>0</v>
      </c>
      <c r="U22" s="13">
        <f>$Q$47</f>
        <v>0</v>
      </c>
      <c r="V22" s="14" t="s">
        <v>17</v>
      </c>
      <c r="W22" s="15">
        <f>$O$47</f>
        <v>0</v>
      </c>
      <c r="X22" s="13">
        <f>$Q$40</f>
        <v>0</v>
      </c>
      <c r="Y22" s="14" t="s">
        <v>17</v>
      </c>
      <c r="Z22" s="15">
        <f>$O$40</f>
        <v>0</v>
      </c>
      <c r="AA22" s="13">
        <f>$Q$33</f>
        <v>0</v>
      </c>
      <c r="AB22" s="14" t="s">
        <v>17</v>
      </c>
      <c r="AC22" s="15">
        <f>$O$33</f>
        <v>0</v>
      </c>
      <c r="AD22" s="164"/>
      <c r="AE22" s="170"/>
      <c r="AF22" s="166"/>
      <c r="AG22" s="28">
        <f>SUM(AA23,X23,U23,R23,O23,L23,I23,F23,C23)</f>
        <v>0</v>
      </c>
      <c r="AH22" s="14" t="s">
        <v>17</v>
      </c>
      <c r="AI22" s="29">
        <f>SUM(AC23,Z23,W23,T23,Q23,N23,K23,H23,E23)</f>
        <v>0</v>
      </c>
      <c r="AJ22" s="18">
        <f>SUM(AA22,X22,U22,R22,O22,L22,I22,F22,C22)</f>
        <v>0</v>
      </c>
      <c r="AK22" s="14" t="s">
        <v>17</v>
      </c>
      <c r="AL22" s="17">
        <f>SUM(AC22,Z22,W22,T22,Q22,N22,K22,H22,E22)</f>
        <v>0</v>
      </c>
      <c r="AM22" s="566"/>
      <c r="AN22" s="567"/>
      <c r="AO22" s="568"/>
    </row>
    <row r="23" spans="1:144" s="35" customFormat="1" ht="13.5" customHeight="1" thickBot="1">
      <c r="A23" s="19"/>
      <c r="B23" s="163"/>
      <c r="C23" s="23">
        <f>IF(C22=3,1,0)</f>
        <v>0</v>
      </c>
      <c r="D23" s="23"/>
      <c r="E23" s="23">
        <f>IF(E22=3,1,0)</f>
        <v>0</v>
      </c>
      <c r="F23" s="20">
        <f>IF(F22=3,1,0)</f>
        <v>0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0</v>
      </c>
      <c r="U23" s="20">
        <f>IF(U22=3,1,0)</f>
        <v>0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0</v>
      </c>
      <c r="AA23" s="20">
        <f>IF(AA22=3,1,0)</f>
        <v>0</v>
      </c>
      <c r="AB23" s="23"/>
      <c r="AC23" s="23">
        <f>IF(AC22=3,1,0)</f>
        <v>0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28</v>
      </c>
      <c r="AH24" s="38" t="s">
        <v>17</v>
      </c>
      <c r="AI24" s="39">
        <f>SUM(AI22,AI20,AI18,AI16,AI14,AI12,AI10,AI8,AI6,AI4)</f>
        <v>28</v>
      </c>
      <c r="AJ24" s="40">
        <f>SUM(AJ22,AJ20,AJ18,AJ16,AJ14,AJ12,AJ10,AJ8,AJ6,AJ4)</f>
        <v>104</v>
      </c>
      <c r="AK24" s="38" t="s">
        <v>17</v>
      </c>
      <c r="AL24" s="41">
        <f>SUM(AL22,AL20,AL18,AL16,AL14,AL12,AL10,AL8,AL6,AL4)</f>
        <v>104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Knochenhauer, Elena</v>
      </c>
      <c r="C26" s="46"/>
      <c r="D26" s="47" t="s">
        <v>0</v>
      </c>
      <c r="E26" s="48"/>
      <c r="F26" s="49">
        <f>+B22</f>
        <v>0</v>
      </c>
      <c r="G26" s="50"/>
      <c r="H26" s="50"/>
      <c r="I26" s="50"/>
      <c r="J26" s="50"/>
      <c r="K26" s="50"/>
      <c r="L26" s="50"/>
      <c r="M26" s="50"/>
      <c r="N26" s="50"/>
      <c r="O26" s="120"/>
      <c r="P26" s="51" t="s">
        <v>17</v>
      </c>
      <c r="Q26" s="129"/>
      <c r="R26" s="73" t="s">
        <v>57</v>
      </c>
      <c r="S26" s="83"/>
      <c r="T26" s="74"/>
      <c r="U26" s="49">
        <f>+B12</f>
        <v>0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>
        <f>+B22</f>
        <v>0</v>
      </c>
      <c r="AH26" s="50"/>
      <c r="AI26" s="50"/>
      <c r="AJ26" s="50"/>
      <c r="AK26" s="50"/>
      <c r="AL26" s="50"/>
      <c r="AM26" s="126"/>
      <c r="AN26" s="51" t="s">
        <v>17</v>
      </c>
      <c r="AO26" s="134"/>
    </row>
    <row r="27" spans="1:41" s="3" customFormat="1" ht="13.5" customHeight="1">
      <c r="A27" s="54" t="s">
        <v>22</v>
      </c>
      <c r="B27" s="107" t="str">
        <f>+B6</f>
        <v>Prüller, Kim</v>
      </c>
      <c r="C27" s="55"/>
      <c r="D27" s="56" t="s">
        <v>0</v>
      </c>
      <c r="E27" s="55"/>
      <c r="F27" s="57" t="str">
        <f>+B20</f>
        <v>Sommer, Denise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9">
        <v>2</v>
      </c>
      <c r="R27" s="75" t="s">
        <v>59</v>
      </c>
      <c r="S27" s="84"/>
      <c r="T27" s="77"/>
      <c r="U27" s="57" t="str">
        <f>+B10</f>
        <v>Herrmann, Jessica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Köstler, Tatjana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1">
        <v>0</v>
      </c>
    </row>
    <row r="28" spans="1:41" s="3" customFormat="1" ht="13.5" customHeight="1">
      <c r="A28" s="54" t="s">
        <v>24</v>
      </c>
      <c r="B28" s="107" t="str">
        <f>+B8</f>
        <v>Rusic, Jennifer</v>
      </c>
      <c r="C28" s="55"/>
      <c r="D28" s="56" t="s">
        <v>0</v>
      </c>
      <c r="E28" s="55"/>
      <c r="F28" s="57" t="str">
        <f>+B18</f>
        <v>Tezer, Beyza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9">
        <v>0</v>
      </c>
      <c r="R28" s="75" t="s">
        <v>61</v>
      </c>
      <c r="S28" s="84"/>
      <c r="T28" s="77"/>
      <c r="U28" s="57" t="str">
        <f>+B8</f>
        <v>Rusic, Jennifer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Kriulin, Lisa</v>
      </c>
      <c r="AH28" s="58"/>
      <c r="AI28" s="58"/>
      <c r="AJ28" s="58"/>
      <c r="AK28" s="58"/>
      <c r="AL28" s="58"/>
      <c r="AM28" s="127">
        <v>1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Herrmann, Jessica</v>
      </c>
      <c r="C29" s="55"/>
      <c r="D29" s="56" t="s">
        <v>0</v>
      </c>
      <c r="E29" s="55"/>
      <c r="F29" s="57" t="str">
        <f>+B16</f>
        <v>Kriulin, Lisa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9">
        <v>2</v>
      </c>
      <c r="R29" s="75" t="s">
        <v>63</v>
      </c>
      <c r="S29" s="84"/>
      <c r="T29" s="77"/>
      <c r="U29" s="57" t="str">
        <f>+B6</f>
        <v>Prüller, Kim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Tezer, Beyza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1">
        <v>0</v>
      </c>
    </row>
    <row r="30" spans="1:41" s="3" customFormat="1" ht="13.5" customHeight="1" thickBot="1">
      <c r="A30" s="63" t="s">
        <v>28</v>
      </c>
      <c r="B30" s="108">
        <f>+B12</f>
        <v>0</v>
      </c>
      <c r="C30" s="64"/>
      <c r="D30" s="65" t="s">
        <v>0</v>
      </c>
      <c r="E30" s="64"/>
      <c r="F30" s="66" t="str">
        <f>+B14</f>
        <v>Köstler, Tatjana</v>
      </c>
      <c r="G30" s="67"/>
      <c r="H30" s="67"/>
      <c r="I30" s="67"/>
      <c r="J30" s="67"/>
      <c r="K30" s="67"/>
      <c r="L30" s="67"/>
      <c r="M30" s="67"/>
      <c r="N30" s="67"/>
      <c r="O30" s="122"/>
      <c r="P30" s="68" t="s">
        <v>17</v>
      </c>
      <c r="Q30" s="180"/>
      <c r="R30" s="78" t="s">
        <v>65</v>
      </c>
      <c r="S30" s="85"/>
      <c r="T30" s="79"/>
      <c r="U30" s="66" t="str">
        <f>+B4</f>
        <v>Knochenhauer, Elena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Sommer, Denise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Sommer, Denise</v>
      </c>
      <c r="C33" s="50"/>
      <c r="D33" s="52" t="s">
        <v>0</v>
      </c>
      <c r="E33" s="50"/>
      <c r="F33" s="49">
        <f>+B22</f>
        <v>0</v>
      </c>
      <c r="G33" s="50"/>
      <c r="H33" s="50"/>
      <c r="I33" s="50"/>
      <c r="J33" s="50"/>
      <c r="K33" s="50"/>
      <c r="L33" s="50"/>
      <c r="M33" s="50"/>
      <c r="N33" s="50"/>
      <c r="O33" s="126"/>
      <c r="P33" s="51" t="s">
        <v>17</v>
      </c>
      <c r="Q33" s="134"/>
      <c r="R33" s="73" t="s">
        <v>33</v>
      </c>
      <c r="S33" s="50"/>
      <c r="T33" s="74"/>
      <c r="U33" s="49" t="str">
        <f>+B10</f>
        <v>Herrmann, Jessica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>
        <f>+B22</f>
        <v>0</v>
      </c>
      <c r="AH33" s="50"/>
      <c r="AI33" s="50"/>
      <c r="AJ33" s="50"/>
      <c r="AK33" s="50"/>
      <c r="AL33" s="50"/>
      <c r="AM33" s="126"/>
      <c r="AN33" s="51" t="s">
        <v>17</v>
      </c>
      <c r="AO33" s="134"/>
    </row>
    <row r="34" spans="1:41" s="3" customFormat="1" ht="13.5" customHeight="1">
      <c r="A34" s="185" t="s">
        <v>47</v>
      </c>
      <c r="B34" s="110" t="str">
        <f>+B4</f>
        <v>Knochenhauer, Elena</v>
      </c>
      <c r="C34" s="76"/>
      <c r="D34" s="111" t="s">
        <v>0</v>
      </c>
      <c r="E34" s="76"/>
      <c r="F34" s="103" t="str">
        <f>+B18</f>
        <v>Tezer, Beyza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Rusic, Jennifer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>
        <f>+B12</f>
        <v>0</v>
      </c>
      <c r="AH34" s="58"/>
      <c r="AI34" s="58"/>
      <c r="AJ34" s="58"/>
      <c r="AK34" s="58"/>
      <c r="AL34" s="58"/>
      <c r="AM34" s="127"/>
      <c r="AN34" s="59" t="s">
        <v>17</v>
      </c>
      <c r="AO34" s="181"/>
    </row>
    <row r="35" spans="1:41" s="3" customFormat="1" ht="13.5" customHeight="1">
      <c r="A35" s="185" t="s">
        <v>49</v>
      </c>
      <c r="B35" s="110" t="str">
        <f>+B6</f>
        <v>Prüller, Kim</v>
      </c>
      <c r="C35" s="76"/>
      <c r="D35" s="111" t="s">
        <v>0</v>
      </c>
      <c r="E35" s="76"/>
      <c r="F35" s="103" t="str">
        <f>+B16</f>
        <v>Kriulin, Lisa</v>
      </c>
      <c r="G35" s="76"/>
      <c r="H35" s="76"/>
      <c r="I35" s="76"/>
      <c r="J35" s="76"/>
      <c r="K35" s="76"/>
      <c r="L35" s="76"/>
      <c r="M35" s="76"/>
      <c r="N35" s="76"/>
      <c r="O35" s="132">
        <v>1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Prüller, Kim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Köstler, Tatjana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1">
        <v>2</v>
      </c>
    </row>
    <row r="36" spans="1:41" s="3" customFormat="1" ht="13.5" customHeight="1">
      <c r="A36" s="185" t="s">
        <v>51</v>
      </c>
      <c r="B36" s="110" t="str">
        <f>+B8</f>
        <v>Rusic, Jennifer</v>
      </c>
      <c r="C36" s="76"/>
      <c r="D36" s="111" t="s">
        <v>0</v>
      </c>
      <c r="E36" s="76"/>
      <c r="F36" s="103" t="str">
        <f>+B14</f>
        <v>Köstler, Tatjana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Knochenhauer, Elena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Kriulin, Lisa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1</v>
      </c>
    </row>
    <row r="37" spans="1:41" s="3" customFormat="1" ht="13.5" customHeight="1" thickBot="1">
      <c r="A37" s="186" t="s">
        <v>53</v>
      </c>
      <c r="B37" s="112" t="str">
        <f>+B10</f>
        <v>Herrmann, Jessica</v>
      </c>
      <c r="C37" s="43"/>
      <c r="D37" s="26" t="s">
        <v>0</v>
      </c>
      <c r="E37" s="43"/>
      <c r="F37" s="113">
        <f>+B12</f>
        <v>0</v>
      </c>
      <c r="G37" s="43"/>
      <c r="H37" s="43"/>
      <c r="I37" s="43"/>
      <c r="J37" s="43"/>
      <c r="K37" s="43"/>
      <c r="L37" s="43"/>
      <c r="M37" s="43"/>
      <c r="N37" s="43"/>
      <c r="O37" s="133"/>
      <c r="P37" s="33" t="s">
        <v>17</v>
      </c>
      <c r="Q37" s="136"/>
      <c r="R37" s="78" t="s">
        <v>41</v>
      </c>
      <c r="S37" s="43"/>
      <c r="T37" s="79"/>
      <c r="U37" s="66" t="str">
        <f>+B18</f>
        <v>Tezer, Beyza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Sommer, Denise</v>
      </c>
      <c r="AH37" s="67"/>
      <c r="AI37" s="67"/>
      <c r="AJ37" s="67"/>
      <c r="AK37" s="67"/>
      <c r="AL37" s="67"/>
      <c r="AM37" s="128">
        <v>0</v>
      </c>
      <c r="AN37" s="68" t="s">
        <v>17</v>
      </c>
      <c r="AO37" s="182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Tezer, Beyza</v>
      </c>
      <c r="C40" s="50"/>
      <c r="D40" s="52" t="s">
        <v>0</v>
      </c>
      <c r="E40" s="50"/>
      <c r="F40" s="49">
        <f>+B22</f>
        <v>0</v>
      </c>
      <c r="G40" s="50"/>
      <c r="H40" s="50"/>
      <c r="I40" s="50"/>
      <c r="J40" s="50"/>
      <c r="K40" s="50"/>
      <c r="L40" s="50"/>
      <c r="M40" s="50"/>
      <c r="N40" s="50"/>
      <c r="O40" s="126"/>
      <c r="P40" s="51" t="s">
        <v>17</v>
      </c>
      <c r="Q40" s="134"/>
      <c r="R40" s="44" t="s">
        <v>67</v>
      </c>
      <c r="S40" s="76"/>
      <c r="T40" s="76"/>
      <c r="U40" s="45" t="str">
        <f>+B8</f>
        <v>Rusic, Jennifer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>
        <f>+B22</f>
        <v>0</v>
      </c>
      <c r="AH40" s="76"/>
      <c r="AI40" s="76"/>
      <c r="AJ40" s="76"/>
      <c r="AK40" s="76"/>
      <c r="AL40" s="76"/>
      <c r="AM40" s="120"/>
      <c r="AN40" s="51" t="s">
        <v>17</v>
      </c>
      <c r="AO40" s="129"/>
    </row>
    <row r="41" spans="1:41" s="3" customFormat="1" ht="13.5" customHeight="1">
      <c r="A41" s="185" t="s">
        <v>23</v>
      </c>
      <c r="B41" s="110" t="str">
        <f>+B16</f>
        <v>Kriulin, Lisa</v>
      </c>
      <c r="C41" s="76"/>
      <c r="D41" s="111" t="s">
        <v>0</v>
      </c>
      <c r="E41" s="76"/>
      <c r="F41" s="103" t="str">
        <f>+B20</f>
        <v>Sommer, Denise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2</v>
      </c>
      <c r="R41" s="100" t="s">
        <v>68</v>
      </c>
      <c r="S41" s="76"/>
      <c r="T41" s="76"/>
      <c r="U41" s="101" t="str">
        <f>+B6</f>
        <v>Prüller, Kim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Herrmann, Jessica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Knochenhauer, Elena</v>
      </c>
      <c r="C42" s="76"/>
      <c r="D42" s="111" t="s">
        <v>0</v>
      </c>
      <c r="E42" s="76"/>
      <c r="F42" s="103" t="str">
        <f>+B14</f>
        <v>Köstler, Tatjana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Knochenhauer, Elena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>
        <f>+B12</f>
        <v>0</v>
      </c>
      <c r="AH42" s="76"/>
      <c r="AI42" s="76"/>
      <c r="AJ42" s="76"/>
      <c r="AK42" s="76"/>
      <c r="AL42" s="76"/>
      <c r="AM42" s="131"/>
      <c r="AN42" s="104" t="s">
        <v>17</v>
      </c>
      <c r="AO42" s="130"/>
    </row>
    <row r="43" spans="1:41" s="3" customFormat="1" ht="13.5" customHeight="1">
      <c r="A43" s="185" t="s">
        <v>27</v>
      </c>
      <c r="B43" s="110" t="str">
        <f>+B6</f>
        <v>Prüller, Kim</v>
      </c>
      <c r="C43" s="76"/>
      <c r="D43" s="111" t="s">
        <v>0</v>
      </c>
      <c r="E43" s="76"/>
      <c r="F43" s="103">
        <f>+B12</f>
        <v>0</v>
      </c>
      <c r="G43" s="76"/>
      <c r="H43" s="76"/>
      <c r="I43" s="76"/>
      <c r="J43" s="76"/>
      <c r="K43" s="76"/>
      <c r="L43" s="76"/>
      <c r="M43" s="76"/>
      <c r="N43" s="76"/>
      <c r="O43" s="132"/>
      <c r="P43" s="104" t="s">
        <v>17</v>
      </c>
      <c r="Q43" s="135"/>
      <c r="R43" s="100" t="s">
        <v>70</v>
      </c>
      <c r="S43" s="76"/>
      <c r="T43" s="76"/>
      <c r="U43" s="101" t="str">
        <f>+B14</f>
        <v>Köstler, Tatjana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Sommer, Denise</v>
      </c>
      <c r="AH43" s="76"/>
      <c r="AI43" s="76"/>
      <c r="AJ43" s="76"/>
      <c r="AK43" s="76"/>
      <c r="AL43" s="76"/>
      <c r="AM43" s="131">
        <v>2</v>
      </c>
      <c r="AN43" s="104" t="s">
        <v>17</v>
      </c>
      <c r="AO43" s="130">
        <v>3</v>
      </c>
    </row>
    <row r="44" spans="1:41" s="3" customFormat="1" ht="13.5" customHeight="1" thickBot="1">
      <c r="A44" s="186" t="s">
        <v>29</v>
      </c>
      <c r="B44" s="112" t="str">
        <f>+B8</f>
        <v>Rusic, Jennifer</v>
      </c>
      <c r="C44" s="43"/>
      <c r="D44" s="26" t="s">
        <v>0</v>
      </c>
      <c r="E44" s="43"/>
      <c r="F44" s="113" t="str">
        <f>+B10</f>
        <v>Herrmann, Jessica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Kriulin, Lisa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Tezer, Beyza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0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Kriulin, Lisa</v>
      </c>
      <c r="C47" s="46"/>
      <c r="D47" s="47" t="s">
        <v>0</v>
      </c>
      <c r="E47" s="48"/>
      <c r="F47" s="49">
        <f>$B$22</f>
        <v>0</v>
      </c>
      <c r="G47" s="50"/>
      <c r="H47" s="50"/>
      <c r="I47" s="50"/>
      <c r="J47" s="50"/>
      <c r="K47" s="50"/>
      <c r="L47" s="50"/>
      <c r="M47" s="50"/>
      <c r="N47" s="50"/>
      <c r="O47" s="120"/>
      <c r="P47" s="51" t="s">
        <v>17</v>
      </c>
      <c r="Q47" s="123"/>
      <c r="R47" s="44" t="s">
        <v>44</v>
      </c>
      <c r="S47" s="50"/>
      <c r="T47" s="50"/>
      <c r="U47" s="106" t="str">
        <f>+B6</f>
        <v>Prüller, Kim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>
        <f>+B22</f>
        <v>0</v>
      </c>
      <c r="AH47" s="50"/>
      <c r="AI47" s="50"/>
      <c r="AJ47" s="50"/>
      <c r="AK47" s="50"/>
      <c r="AL47" s="50"/>
      <c r="AM47" s="120"/>
      <c r="AN47" s="51" t="s">
        <v>17</v>
      </c>
      <c r="AO47" s="129"/>
    </row>
    <row r="48" spans="1:41" s="3" customFormat="1" ht="13.5" customHeight="1">
      <c r="A48" s="54" t="s">
        <v>58</v>
      </c>
      <c r="B48" s="107" t="str">
        <f>+B14</f>
        <v>Köstler, Tatjana</v>
      </c>
      <c r="C48" s="55"/>
      <c r="D48" s="56" t="s">
        <v>0</v>
      </c>
      <c r="E48" s="55"/>
      <c r="F48" s="57" t="str">
        <f>+B18</f>
        <v>Tezer, Beyza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0</v>
      </c>
      <c r="R48" s="100" t="s">
        <v>46</v>
      </c>
      <c r="S48" s="76"/>
      <c r="T48" s="76"/>
      <c r="U48" s="115" t="str">
        <f>+B4</f>
        <v>Knochenhauer, Elena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Rusic, Jennifer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2</v>
      </c>
    </row>
    <row r="49" spans="1:41" s="3" customFormat="1" ht="13.5" customHeight="1">
      <c r="A49" s="54" t="s">
        <v>60</v>
      </c>
      <c r="B49" s="107">
        <f>+B12</f>
        <v>0</v>
      </c>
      <c r="C49" s="55"/>
      <c r="D49" s="56" t="s">
        <v>0</v>
      </c>
      <c r="E49" s="55"/>
      <c r="F49" s="57" t="str">
        <f>+B20</f>
        <v>Sommer, Denise</v>
      </c>
      <c r="G49" s="58"/>
      <c r="H49" s="58"/>
      <c r="I49" s="58"/>
      <c r="J49" s="58"/>
      <c r="K49" s="58"/>
      <c r="L49" s="58"/>
      <c r="M49" s="58"/>
      <c r="N49" s="58"/>
      <c r="O49" s="121"/>
      <c r="P49" s="59" t="s">
        <v>17</v>
      </c>
      <c r="Q49" s="124"/>
      <c r="R49" s="100" t="s">
        <v>48</v>
      </c>
      <c r="S49" s="76"/>
      <c r="T49" s="76"/>
      <c r="U49" s="115" t="str">
        <f>+B10</f>
        <v>Herrmann, Jessica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Sommer, Denise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Prüller, Kim</v>
      </c>
      <c r="C50" s="55"/>
      <c r="D50" s="56" t="s">
        <v>0</v>
      </c>
      <c r="E50" s="55"/>
      <c r="F50" s="57" t="str">
        <f>+B8</f>
        <v>Rusic, Jennifer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1</v>
      </c>
      <c r="R50" s="100" t="s">
        <v>50</v>
      </c>
      <c r="S50" s="76"/>
      <c r="T50" s="76"/>
      <c r="U50" s="115">
        <f>+B12</f>
        <v>0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Tezer, Beyza</v>
      </c>
      <c r="AH50" s="76"/>
      <c r="AI50" s="76"/>
      <c r="AJ50" s="76"/>
      <c r="AK50" s="76"/>
      <c r="AL50" s="76"/>
      <c r="AM50" s="131"/>
      <c r="AN50" s="104" t="s">
        <v>17</v>
      </c>
      <c r="AO50" s="130"/>
    </row>
    <row r="51" spans="1:41" s="3" customFormat="1" ht="13.5" customHeight="1" thickBot="1">
      <c r="A51" s="63" t="s">
        <v>64</v>
      </c>
      <c r="B51" s="108" t="str">
        <f>+B4</f>
        <v>Knochenhauer, Elena</v>
      </c>
      <c r="C51" s="64"/>
      <c r="D51" s="65" t="s">
        <v>0</v>
      </c>
      <c r="E51" s="64"/>
      <c r="F51" s="66" t="str">
        <f>+B10</f>
        <v>Herrmann, Jessica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1</v>
      </c>
      <c r="R51" s="116" t="s">
        <v>52</v>
      </c>
      <c r="S51" s="43"/>
      <c r="T51" s="43"/>
      <c r="U51" s="117" t="str">
        <f>+B14</f>
        <v>Köstler, Tatjana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Kriulin, Lisa</v>
      </c>
      <c r="AH51" s="43"/>
      <c r="AI51" s="43"/>
      <c r="AJ51" s="43"/>
      <c r="AK51" s="43"/>
      <c r="AL51" s="43"/>
      <c r="AM51" s="137">
        <v>0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Köstler, Tatjana</v>
      </c>
      <c r="C54" s="46"/>
      <c r="D54" s="47" t="s">
        <v>0</v>
      </c>
      <c r="E54" s="48"/>
      <c r="F54" s="49">
        <f>+B22</f>
        <v>0</v>
      </c>
      <c r="G54" s="50"/>
      <c r="H54" s="50"/>
      <c r="I54" s="50"/>
      <c r="J54" s="50"/>
      <c r="K54" s="50"/>
      <c r="L54" s="50"/>
      <c r="M54" s="50"/>
      <c r="N54" s="50"/>
      <c r="O54" s="120"/>
      <c r="P54" s="51" t="s">
        <v>17</v>
      </c>
      <c r="Q54" s="129"/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>
        <f>+B12</f>
        <v>0</v>
      </c>
      <c r="C55" s="55"/>
      <c r="D55" s="56" t="s">
        <v>0</v>
      </c>
      <c r="E55" s="55"/>
      <c r="F55" s="57" t="str">
        <f>+B16</f>
        <v>Kriulin, Lisa</v>
      </c>
      <c r="G55" s="58"/>
      <c r="H55" s="58"/>
      <c r="I55" s="58"/>
      <c r="J55" s="58"/>
      <c r="K55" s="58"/>
      <c r="L55" s="58"/>
      <c r="M55" s="58"/>
      <c r="N55" s="58"/>
      <c r="O55" s="121"/>
      <c r="P55" s="59" t="s">
        <v>17</v>
      </c>
      <c r="Q55" s="179"/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Herrmann, Jessica</v>
      </c>
      <c r="C56" s="55"/>
      <c r="D56" s="56" t="s">
        <v>0</v>
      </c>
      <c r="E56" s="55"/>
      <c r="F56" s="57" t="str">
        <f>+B18</f>
        <v>Tezer, Beyza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9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Rusic, Jennifer</v>
      </c>
      <c r="C57" s="55"/>
      <c r="D57" s="56" t="s">
        <v>0</v>
      </c>
      <c r="E57" s="55"/>
      <c r="F57" s="57" t="str">
        <f>+B20</f>
        <v>Sommer, Denise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Knochenhauer, Elena</v>
      </c>
      <c r="C58" s="64"/>
      <c r="D58" s="65" t="s">
        <v>0</v>
      </c>
      <c r="E58" s="64"/>
      <c r="F58" s="66" t="str">
        <f>+B6</f>
        <v>Prüller, Kim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Schwerpunkt 1 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59" t="str">
        <f>$AG$3</f>
        <v>Punkte</v>
      </c>
      <c r="AH65" s="560"/>
      <c r="AI65" s="561"/>
      <c r="AJ65" s="562" t="str">
        <f>$AJ$3</f>
        <v>Sätze</v>
      </c>
      <c r="AK65" s="560"/>
      <c r="AL65" s="561"/>
      <c r="AM65" s="89" t="str">
        <f>$AM$3</f>
        <v>Platz</v>
      </c>
      <c r="AN65" s="9"/>
      <c r="AO65" s="90"/>
    </row>
    <row r="66" spans="2:41" ht="32.25" thickBot="1">
      <c r="B66" s="151" t="str">
        <f>$B$4</f>
        <v>Knochenhauer, Elena</v>
      </c>
      <c r="C66" s="153" t="str">
        <f>$B$5</f>
        <v>TSG Heilbronn (HN)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15</v>
      </c>
      <c r="AB66" s="146"/>
      <c r="AC66" s="146"/>
      <c r="AD66" s="146"/>
      <c r="AE66" s="147"/>
      <c r="AF66" s="148"/>
      <c r="AG66" s="91">
        <f>$AG$4</f>
        <v>7</v>
      </c>
      <c r="AH66" s="92" t="s">
        <v>17</v>
      </c>
      <c r="AI66" s="93">
        <f>$AI$4</f>
        <v>0</v>
      </c>
      <c r="AJ66" s="94">
        <f>$AJ$4</f>
        <v>21</v>
      </c>
      <c r="AK66" s="92" t="s">
        <v>17</v>
      </c>
      <c r="AL66" s="93">
        <f>$AL$4</f>
        <v>6</v>
      </c>
      <c r="AM66" s="556">
        <v>1</v>
      </c>
      <c r="AN66" s="557"/>
      <c r="AO66" s="558"/>
    </row>
    <row r="67" spans="2:41" ht="16.5" thickBot="1">
      <c r="B67" s="150" t="str">
        <f>$B$10</f>
        <v>Herrmann, Jessica</v>
      </c>
      <c r="C67" s="153" t="str">
        <f>$B$11</f>
        <v>SV Westgartshausen (HO)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14</v>
      </c>
      <c r="AB67" s="146"/>
      <c r="AC67" s="146"/>
      <c r="AD67" s="146"/>
      <c r="AE67" s="147"/>
      <c r="AF67" s="148"/>
      <c r="AG67" s="91">
        <f>$AG$10</f>
        <v>6</v>
      </c>
      <c r="AH67" s="92" t="s">
        <v>17</v>
      </c>
      <c r="AI67" s="95">
        <f>$AI$10</f>
        <v>1</v>
      </c>
      <c r="AJ67" s="94">
        <f>$AJ$10</f>
        <v>19</v>
      </c>
      <c r="AK67" s="92" t="s">
        <v>17</v>
      </c>
      <c r="AL67" s="95">
        <f>$AL$10</f>
        <v>5</v>
      </c>
      <c r="AM67" s="556">
        <v>2</v>
      </c>
      <c r="AN67" s="557"/>
      <c r="AO67" s="558"/>
    </row>
    <row r="68" spans="2:41" ht="16.5" thickBot="1">
      <c r="B68" s="150" t="str">
        <f>$B$16</f>
        <v>Kriulin, Lisa</v>
      </c>
      <c r="C68" s="153" t="str">
        <f>$B$17</f>
        <v>TTC Westheim (HO)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8</v>
      </c>
      <c r="AB68" s="146"/>
      <c r="AC68" s="146"/>
      <c r="AD68" s="146"/>
      <c r="AE68" s="147"/>
      <c r="AF68" s="148"/>
      <c r="AG68" s="91">
        <f>$AG$16</f>
        <v>5</v>
      </c>
      <c r="AH68" s="92" t="s">
        <v>17</v>
      </c>
      <c r="AI68" s="95">
        <f>$AI$16</f>
        <v>2</v>
      </c>
      <c r="AJ68" s="94">
        <f>$AJ$16</f>
        <v>18</v>
      </c>
      <c r="AK68" s="92" t="s">
        <v>17</v>
      </c>
      <c r="AL68" s="95">
        <f>$AL$16</f>
        <v>10</v>
      </c>
      <c r="AM68" s="556">
        <v>3</v>
      </c>
      <c r="AN68" s="557"/>
      <c r="AO68" s="558"/>
    </row>
    <row r="69" spans="2:41" ht="16.5" thickBot="1">
      <c r="B69" s="150" t="str">
        <f>$B$6</f>
        <v>Prüller, Kim</v>
      </c>
      <c r="C69" s="153" t="str">
        <f>$B$7</f>
        <v>Spfr Neckarwestheim (HN)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-1</v>
      </c>
      <c r="AB69" s="146"/>
      <c r="AC69" s="146"/>
      <c r="AD69" s="146"/>
      <c r="AE69" s="147"/>
      <c r="AF69" s="148"/>
      <c r="AG69" s="91">
        <f>$AG$6</f>
        <v>4</v>
      </c>
      <c r="AH69" s="92" t="s">
        <v>17</v>
      </c>
      <c r="AI69" s="95">
        <f>$AI$6</f>
        <v>3</v>
      </c>
      <c r="AJ69" s="94">
        <f>$AJ$6</f>
        <v>13</v>
      </c>
      <c r="AK69" s="92" t="s">
        <v>17</v>
      </c>
      <c r="AL69" s="95">
        <f>$AL$6</f>
        <v>14</v>
      </c>
      <c r="AM69" s="556">
        <v>4</v>
      </c>
      <c r="AN69" s="557"/>
      <c r="AO69" s="558"/>
    </row>
    <row r="70" spans="2:41" ht="16.5" thickBot="1">
      <c r="B70" s="150" t="str">
        <f>$B$20</f>
        <v>Sommer, Denise</v>
      </c>
      <c r="C70" s="153" t="str">
        <f>$B$21</f>
        <v>Spfr Neckarwestheim (HN)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0</v>
      </c>
      <c r="AB70" s="146"/>
      <c r="AC70" s="146"/>
      <c r="AD70" s="146"/>
      <c r="AE70" s="147"/>
      <c r="AF70" s="148"/>
      <c r="AG70" s="91">
        <f>$AG$20</f>
        <v>3</v>
      </c>
      <c r="AH70" s="92" t="s">
        <v>17</v>
      </c>
      <c r="AI70" s="95">
        <f>$AI$20</f>
        <v>4</v>
      </c>
      <c r="AJ70" s="94">
        <f>$AJ$20</f>
        <v>14</v>
      </c>
      <c r="AK70" s="92" t="s">
        <v>17</v>
      </c>
      <c r="AL70" s="95">
        <f>$AL$20</f>
        <v>14</v>
      </c>
      <c r="AM70" s="556">
        <v>5</v>
      </c>
      <c r="AN70" s="557"/>
      <c r="AO70" s="558"/>
    </row>
    <row r="71" spans="2:41" ht="16.5" thickBot="1">
      <c r="B71" s="150" t="str">
        <f>$B$14</f>
        <v>Köstler, Tatjana</v>
      </c>
      <c r="C71" s="153" t="str">
        <f>$B$15</f>
        <v>TSG Steinheim (LB)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-5</v>
      </c>
      <c r="AB71" s="146"/>
      <c r="AC71" s="146"/>
      <c r="AD71" s="146"/>
      <c r="AE71" s="147"/>
      <c r="AF71" s="148"/>
      <c r="AG71" s="91">
        <f>$AG$14</f>
        <v>2</v>
      </c>
      <c r="AH71" s="92" t="s">
        <v>17</v>
      </c>
      <c r="AI71" s="95">
        <f>$AI$14</f>
        <v>5</v>
      </c>
      <c r="AJ71" s="94">
        <f>$AJ$14</f>
        <v>11</v>
      </c>
      <c r="AK71" s="92" t="s">
        <v>17</v>
      </c>
      <c r="AL71" s="95">
        <f>$AL$14</f>
        <v>16</v>
      </c>
      <c r="AM71" s="556">
        <v>6</v>
      </c>
      <c r="AN71" s="557"/>
      <c r="AO71" s="558"/>
    </row>
    <row r="72" spans="2:41" ht="16.5" thickBot="1">
      <c r="B72" s="150" t="str">
        <f>$B$8</f>
        <v>Rusic, Jennifer</v>
      </c>
      <c r="C72" s="153" t="str">
        <f>$B$9</f>
        <v>TGV E. Beilstein (HN)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-10</v>
      </c>
      <c r="AB72" s="146"/>
      <c r="AC72" s="146"/>
      <c r="AD72" s="146"/>
      <c r="AE72" s="147"/>
      <c r="AF72" s="148"/>
      <c r="AG72" s="91">
        <f>$AG$8</f>
        <v>1</v>
      </c>
      <c r="AH72" s="92" t="s">
        <v>17</v>
      </c>
      <c r="AI72" s="95">
        <f>$AI$8</f>
        <v>6</v>
      </c>
      <c r="AJ72" s="94">
        <f>$AJ$8</f>
        <v>8</v>
      </c>
      <c r="AK72" s="92" t="s">
        <v>17</v>
      </c>
      <c r="AL72" s="95">
        <f>$AL$8</f>
        <v>18</v>
      </c>
      <c r="AM72" s="556">
        <v>7</v>
      </c>
      <c r="AN72" s="557"/>
      <c r="AO72" s="558"/>
    </row>
    <row r="73" spans="2:41" ht="16.5" thickBot="1">
      <c r="B73" s="150">
        <f>$B$12</f>
        <v>0</v>
      </c>
      <c r="C73" s="153">
        <f>$B$13</f>
        <v>0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0</v>
      </c>
      <c r="AB73" s="146"/>
      <c r="AC73" s="146"/>
      <c r="AD73" s="146"/>
      <c r="AE73" s="147"/>
      <c r="AF73" s="148"/>
      <c r="AG73" s="91">
        <f>$AG$12</f>
        <v>0</v>
      </c>
      <c r="AH73" s="92" t="s">
        <v>17</v>
      </c>
      <c r="AI73" s="95">
        <f>$AI$12</f>
        <v>0</v>
      </c>
      <c r="AJ73" s="94">
        <f>$AJ$12</f>
        <v>0</v>
      </c>
      <c r="AK73" s="92" t="s">
        <v>17</v>
      </c>
      <c r="AL73" s="95">
        <f>$AL$12</f>
        <v>0</v>
      </c>
      <c r="AM73" s="556">
        <v>8</v>
      </c>
      <c r="AN73" s="557"/>
      <c r="AO73" s="558"/>
    </row>
    <row r="74" spans="2:41" ht="16.5" thickBot="1">
      <c r="B74" s="150">
        <f>$B$22</f>
        <v>0</v>
      </c>
      <c r="C74" s="153">
        <f>$B$23</f>
        <v>0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0</v>
      </c>
      <c r="AB74" s="146"/>
      <c r="AC74" s="146"/>
      <c r="AD74" s="146"/>
      <c r="AE74" s="147"/>
      <c r="AF74" s="148"/>
      <c r="AG74" s="91">
        <f>$AG$22</f>
        <v>0</v>
      </c>
      <c r="AH74" s="92" t="s">
        <v>17</v>
      </c>
      <c r="AI74" s="95">
        <f>$AI$22</f>
        <v>0</v>
      </c>
      <c r="AJ74" s="94">
        <f>$AJ$22</f>
        <v>0</v>
      </c>
      <c r="AK74" s="92" t="s">
        <v>17</v>
      </c>
      <c r="AL74" s="95">
        <f>$AL$22</f>
        <v>0</v>
      </c>
      <c r="AM74" s="556">
        <v>9</v>
      </c>
      <c r="AN74" s="557"/>
      <c r="AO74" s="558"/>
    </row>
    <row r="75" spans="2:41" ht="16.5" thickBot="1">
      <c r="B75" s="152" t="str">
        <f>$B$18</f>
        <v>Tezer, Beyza</v>
      </c>
      <c r="C75" s="153" t="str">
        <f>$B$19</f>
        <v>TG Offenau (HN)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-21</v>
      </c>
      <c r="AB75" s="146"/>
      <c r="AC75" s="146"/>
      <c r="AD75" s="146"/>
      <c r="AE75" s="147"/>
      <c r="AF75" s="148"/>
      <c r="AG75" s="96">
        <f>$AG$18</f>
        <v>0</v>
      </c>
      <c r="AH75" s="97" t="s">
        <v>17</v>
      </c>
      <c r="AI75" s="98">
        <f>$AI$18</f>
        <v>7</v>
      </c>
      <c r="AJ75" s="99">
        <f>$AJ$18</f>
        <v>0</v>
      </c>
      <c r="AK75" s="97" t="s">
        <v>17</v>
      </c>
      <c r="AL75" s="98">
        <f>$AL$18</f>
        <v>21</v>
      </c>
      <c r="AM75" s="556">
        <v>10</v>
      </c>
      <c r="AN75" s="557"/>
      <c r="AO75" s="558"/>
    </row>
    <row r="76" spans="33:38" ht="16.5" thickBot="1">
      <c r="AG76" s="156">
        <f>SUM(AG66:AG75)</f>
        <v>28</v>
      </c>
      <c r="AH76" s="157" t="s">
        <v>17</v>
      </c>
      <c r="AI76" s="157">
        <f>SUM(AI66:AI75)</f>
        <v>28</v>
      </c>
      <c r="AJ76" s="157">
        <f>SUM(AJ66:AJ75)</f>
        <v>104</v>
      </c>
      <c r="AK76" s="157" t="s">
        <v>17</v>
      </c>
      <c r="AL76" s="158">
        <f>SUM(AL66:AL75)</f>
        <v>104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L45" sqref="L45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92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8"/>
      <c r="B1" s="189"/>
      <c r="C1" s="190"/>
      <c r="D1" s="189"/>
      <c r="E1" s="191"/>
      <c r="F1" s="190"/>
      <c r="G1" s="188"/>
      <c r="H1" s="192"/>
      <c r="I1" s="193"/>
      <c r="J1" s="194"/>
      <c r="K1" s="193"/>
      <c r="M1" s="192"/>
      <c r="N1" s="192"/>
      <c r="O1" s="195"/>
      <c r="P1" s="196"/>
      <c r="Q1" s="195"/>
      <c r="R1" s="192"/>
      <c r="S1" s="192"/>
      <c r="T1" s="192"/>
      <c r="U1" s="192"/>
      <c r="V1" s="192"/>
      <c r="W1" s="192"/>
      <c r="X1" s="196"/>
      <c r="Y1" s="192"/>
      <c r="Z1" s="196"/>
      <c r="AA1" s="192"/>
      <c r="AB1" s="192"/>
      <c r="AC1" s="192"/>
      <c r="AD1" s="192"/>
      <c r="AE1" s="192"/>
      <c r="AF1" s="192"/>
      <c r="AG1" s="192"/>
      <c r="AH1" s="192"/>
      <c r="AI1" s="192"/>
      <c r="AJ1" s="187"/>
      <c r="AK1" s="192"/>
      <c r="AL1" s="187"/>
      <c r="AM1" s="187"/>
      <c r="AN1" s="192"/>
    </row>
    <row r="2" spans="1:40" ht="13.5" customHeight="1">
      <c r="A2" s="197" t="s">
        <v>1</v>
      </c>
      <c r="B2" s="197"/>
      <c r="C2" s="197"/>
      <c r="D2" s="197"/>
      <c r="E2" s="197"/>
      <c r="F2" s="197"/>
      <c r="G2" s="159" t="s">
        <v>75</v>
      </c>
      <c r="H2" s="192"/>
      <c r="I2" s="193"/>
      <c r="J2" s="194"/>
      <c r="K2" s="193"/>
      <c r="M2" s="192"/>
      <c r="N2" s="192"/>
      <c r="O2" s="195"/>
      <c r="P2" s="196"/>
      <c r="Q2" s="195"/>
      <c r="R2" s="192"/>
      <c r="S2" s="192"/>
      <c r="T2" s="192"/>
      <c r="U2" s="192"/>
      <c r="V2" s="192"/>
      <c r="W2" s="192"/>
      <c r="X2" s="196"/>
      <c r="Y2" s="198"/>
      <c r="Z2" s="159" t="s">
        <v>159</v>
      </c>
      <c r="AA2" s="192"/>
      <c r="AB2" s="192"/>
      <c r="AC2" s="192"/>
      <c r="AD2" s="192"/>
      <c r="AE2" s="192"/>
      <c r="AF2" s="192"/>
      <c r="AG2" s="192"/>
      <c r="AH2" s="192"/>
      <c r="AI2" s="192"/>
      <c r="AJ2" s="187"/>
      <c r="AK2" s="192"/>
      <c r="AL2" s="187"/>
      <c r="AM2" s="187"/>
      <c r="AN2" s="192"/>
    </row>
    <row r="3" spans="1:40" ht="13.5" customHeight="1" thickBot="1">
      <c r="A3" s="192"/>
      <c r="B3" s="195"/>
      <c r="C3" s="199"/>
      <c r="D3" s="195"/>
      <c r="E3" s="200"/>
      <c r="F3" s="201"/>
      <c r="G3" s="200"/>
      <c r="H3" s="192"/>
      <c r="I3" s="202"/>
      <c r="J3" s="187"/>
      <c r="K3" s="20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39" ht="13.5" customHeight="1">
      <c r="A4" s="203" t="s">
        <v>2</v>
      </c>
      <c r="B4" s="204" t="s">
        <v>3</v>
      </c>
      <c r="C4" s="205"/>
      <c r="D4" s="205"/>
      <c r="E4" s="206"/>
      <c r="F4" s="206"/>
      <c r="G4" s="206"/>
      <c r="H4" s="207"/>
      <c r="I4" s="208">
        <v>1</v>
      </c>
      <c r="J4" s="209"/>
      <c r="K4" s="210"/>
      <c r="L4" s="208">
        <v>2</v>
      </c>
      <c r="M4" s="211"/>
      <c r="N4" s="208"/>
      <c r="O4" s="208">
        <v>3</v>
      </c>
      <c r="P4" s="211"/>
      <c r="Q4" s="212"/>
      <c r="R4" s="208">
        <v>4</v>
      </c>
      <c r="S4" s="208"/>
      <c r="T4" s="212"/>
      <c r="U4" s="208">
        <v>5</v>
      </c>
      <c r="V4" s="211"/>
      <c r="W4" s="208"/>
      <c r="X4" s="208">
        <v>6</v>
      </c>
      <c r="Y4" s="211"/>
      <c r="Z4" s="208"/>
      <c r="AA4" s="208">
        <v>7</v>
      </c>
      <c r="AB4" s="208"/>
      <c r="AC4" s="212"/>
      <c r="AD4" s="208">
        <v>8</v>
      </c>
      <c r="AE4" s="210"/>
      <c r="AF4" s="588" t="s">
        <v>14</v>
      </c>
      <c r="AG4" s="589"/>
      <c r="AH4" s="590"/>
      <c r="AI4" s="591" t="s">
        <v>15</v>
      </c>
      <c r="AJ4" s="589"/>
      <c r="AK4" s="590"/>
      <c r="AL4" s="577" t="s">
        <v>16</v>
      </c>
      <c r="AM4" s="578"/>
    </row>
    <row r="5" spans="1:39" ht="13.5" customHeight="1">
      <c r="A5" s="213">
        <v>1</v>
      </c>
      <c r="B5" s="214" t="s">
        <v>160</v>
      </c>
      <c r="C5" s="215"/>
      <c r="D5" s="216"/>
      <c r="F5" s="217"/>
      <c r="G5" s="218"/>
      <c r="H5" s="219"/>
      <c r="I5" s="220"/>
      <c r="J5" s="221"/>
      <c r="K5" s="222">
        <f>+I42</f>
        <v>3</v>
      </c>
      <c r="L5" s="223" t="s">
        <v>17</v>
      </c>
      <c r="M5" s="224">
        <f>+K42</f>
        <v>1</v>
      </c>
      <c r="N5" s="222">
        <f>+AK36</f>
        <v>3</v>
      </c>
      <c r="O5" s="223" t="s">
        <v>17</v>
      </c>
      <c r="P5" s="224">
        <f>+AM36</f>
        <v>0</v>
      </c>
      <c r="Q5" s="222">
        <f>+I38</f>
        <v>2</v>
      </c>
      <c r="R5" s="223" t="s">
        <v>17</v>
      </c>
      <c r="S5" s="225">
        <f>+K38</f>
        <v>3</v>
      </c>
      <c r="T5" s="222">
        <f>+AK32</f>
        <v>3</v>
      </c>
      <c r="U5" s="223" t="s">
        <v>17</v>
      </c>
      <c r="V5" s="224">
        <f>+AM32</f>
        <v>0</v>
      </c>
      <c r="W5" s="225">
        <f>+I33</f>
        <v>3</v>
      </c>
      <c r="X5" s="226" t="s">
        <v>17</v>
      </c>
      <c r="Y5" s="224">
        <f>+K33</f>
        <v>0</v>
      </c>
      <c r="Z5" s="225">
        <f>+AK27</f>
        <v>3</v>
      </c>
      <c r="AA5" s="226" t="s">
        <v>17</v>
      </c>
      <c r="AB5" s="225">
        <f>+AM27</f>
        <v>0</v>
      </c>
      <c r="AC5" s="222">
        <f>+I24</f>
        <v>0</v>
      </c>
      <c r="AD5" s="223" t="s">
        <v>17</v>
      </c>
      <c r="AE5" s="225">
        <f>+K24</f>
        <v>0</v>
      </c>
      <c r="AF5" s="227">
        <f>SUM(K6,N6,Q6,T6,W6,Z6,AC6)</f>
        <v>5</v>
      </c>
      <c r="AG5" s="228" t="s">
        <v>17</v>
      </c>
      <c r="AH5" s="229">
        <f>SUM(AE6,AB6,Y6,V6,S6,P6,M6)</f>
        <v>1</v>
      </c>
      <c r="AI5" s="228">
        <f>SUM(H5,K5,N5,Q5,T5,W5,Z5,AC5)</f>
        <v>17</v>
      </c>
      <c r="AJ5" s="228" t="s">
        <v>17</v>
      </c>
      <c r="AK5" s="228">
        <f>SUM(J5,M5,P5,S5,V5,Y5,AB5,AE5,)</f>
        <v>4</v>
      </c>
      <c r="AL5" s="571"/>
      <c r="AM5" s="572"/>
    </row>
    <row r="6" spans="1:39" ht="13.5" customHeight="1">
      <c r="A6" s="230"/>
      <c r="B6" s="231" t="s">
        <v>134</v>
      </c>
      <c r="C6" s="232"/>
      <c r="D6" s="233"/>
      <c r="E6" s="232"/>
      <c r="F6" s="234"/>
      <c r="G6" s="235"/>
      <c r="H6" s="236"/>
      <c r="I6" s="236"/>
      <c r="J6" s="237"/>
      <c r="K6" s="238">
        <f>IF(K5=3,1,0)</f>
        <v>1</v>
      </c>
      <c r="L6" s="239"/>
      <c r="M6" s="240">
        <f>IF(M5=3,1,0)</f>
        <v>0</v>
      </c>
      <c r="N6" s="238">
        <f>IF(N5=3,1,0)</f>
        <v>1</v>
      </c>
      <c r="O6" s="239"/>
      <c r="P6" s="240">
        <f>IF(P5=3,1,0)</f>
        <v>0</v>
      </c>
      <c r="Q6" s="238">
        <f>IF(Q5=3,1,0)</f>
        <v>0</v>
      </c>
      <c r="R6" s="239"/>
      <c r="S6" s="240">
        <f>IF(S5=3,1,0)</f>
        <v>1</v>
      </c>
      <c r="T6" s="238">
        <f>IF(T5=3,1,0)</f>
        <v>1</v>
      </c>
      <c r="U6" s="239"/>
      <c r="V6" s="240">
        <f>IF(V5=3,1,0)</f>
        <v>0</v>
      </c>
      <c r="W6" s="238">
        <f>IF(W5=3,1,0)</f>
        <v>1</v>
      </c>
      <c r="X6" s="241"/>
      <c r="Y6" s="240">
        <f>IF(Y5=3,1,0)</f>
        <v>0</v>
      </c>
      <c r="Z6" s="238">
        <f>IF(Z5=3,1,0)</f>
        <v>1</v>
      </c>
      <c r="AA6" s="241"/>
      <c r="AB6" s="240">
        <f>IF(AB5=3,1,0)</f>
        <v>0</v>
      </c>
      <c r="AC6" s="238">
        <f>IF(AC5=3,1,0)</f>
        <v>0</v>
      </c>
      <c r="AD6" s="239"/>
      <c r="AE6" s="238">
        <f>IF(AE5=3,1,0)</f>
        <v>0</v>
      </c>
      <c r="AF6" s="242"/>
      <c r="AG6" s="243"/>
      <c r="AH6" s="244"/>
      <c r="AI6" s="243"/>
      <c r="AJ6" s="243"/>
      <c r="AK6" s="243"/>
      <c r="AL6" s="245"/>
      <c r="AM6" s="246"/>
    </row>
    <row r="7" spans="1:39" ht="13.5" customHeight="1">
      <c r="A7" s="213">
        <v>2</v>
      </c>
      <c r="B7" s="214" t="s">
        <v>161</v>
      </c>
      <c r="C7" s="215"/>
      <c r="D7" s="216"/>
      <c r="F7" s="247"/>
      <c r="G7" s="248"/>
      <c r="H7" s="249">
        <f>+K42</f>
        <v>1</v>
      </c>
      <c r="I7" s="223" t="s">
        <v>17</v>
      </c>
      <c r="J7" s="250">
        <f>+I42</f>
        <v>3</v>
      </c>
      <c r="K7" s="251"/>
      <c r="L7" s="252"/>
      <c r="M7" s="253"/>
      <c r="N7" s="222">
        <f>+I37</f>
        <v>2</v>
      </c>
      <c r="O7" s="223" t="s">
        <v>17</v>
      </c>
      <c r="P7" s="224">
        <f>+K37</f>
        <v>3</v>
      </c>
      <c r="Q7" s="222">
        <f>+AK31</f>
        <v>0</v>
      </c>
      <c r="R7" s="223" t="s">
        <v>17</v>
      </c>
      <c r="S7" s="225">
        <f>+AM31</f>
        <v>3</v>
      </c>
      <c r="T7" s="222">
        <f>+I32</f>
        <v>3</v>
      </c>
      <c r="U7" s="223" t="s">
        <v>17</v>
      </c>
      <c r="V7" s="224">
        <f>+K32</f>
        <v>1</v>
      </c>
      <c r="W7" s="225">
        <f>+AK26</f>
        <v>3</v>
      </c>
      <c r="X7" s="226" t="s">
        <v>17</v>
      </c>
      <c r="Y7" s="224">
        <f>+AM26</f>
        <v>1</v>
      </c>
      <c r="Z7" s="225">
        <f>+I25</f>
        <v>3</v>
      </c>
      <c r="AA7" s="226" t="s">
        <v>17</v>
      </c>
      <c r="AB7" s="225">
        <f>+K25</f>
        <v>0</v>
      </c>
      <c r="AC7" s="222">
        <f>+AK37</f>
        <v>0</v>
      </c>
      <c r="AD7" s="223" t="s">
        <v>17</v>
      </c>
      <c r="AE7" s="225">
        <f>+AM37</f>
        <v>0</v>
      </c>
      <c r="AF7" s="227">
        <f>SUM(AC8,Z8,W8,T8,Q8,N8,H8)</f>
        <v>3</v>
      </c>
      <c r="AG7" s="228" t="s">
        <v>17</v>
      </c>
      <c r="AH7" s="229">
        <f>SUM(AE8,AB8,Y8,V8,S8,P8,J8)</f>
        <v>3</v>
      </c>
      <c r="AI7" s="228">
        <f>SUM(H7,K7,N7,Q7,T7,W7,Z7,AC7)</f>
        <v>12</v>
      </c>
      <c r="AJ7" s="228" t="s">
        <v>17</v>
      </c>
      <c r="AK7" s="228">
        <f>SUM(J7,M7,P7,S7,V7,Y7,AB7,AE7,)</f>
        <v>11</v>
      </c>
      <c r="AL7" s="571"/>
      <c r="AM7" s="572"/>
    </row>
    <row r="8" spans="1:39" ht="13.5" customHeight="1">
      <c r="A8" s="230"/>
      <c r="B8" s="231" t="s">
        <v>96</v>
      </c>
      <c r="C8" s="232"/>
      <c r="D8" s="233"/>
      <c r="E8" s="232"/>
      <c r="F8" s="234"/>
      <c r="G8" s="235"/>
      <c r="H8" s="238">
        <f>IF(H7=3,1,0)</f>
        <v>0</v>
      </c>
      <c r="I8" s="239"/>
      <c r="J8" s="238">
        <f>IF(J7=3,1,0)</f>
        <v>1</v>
      </c>
      <c r="K8" s="254"/>
      <c r="L8" s="255"/>
      <c r="M8" s="256"/>
      <c r="N8" s="238">
        <f>IF(N7=3,1,0)</f>
        <v>0</v>
      </c>
      <c r="O8" s="239"/>
      <c r="P8" s="240">
        <f>IF(P7=3,1,0)</f>
        <v>1</v>
      </c>
      <c r="Q8" s="238">
        <f>IF(Q7=3,1,0)</f>
        <v>0</v>
      </c>
      <c r="R8" s="239"/>
      <c r="S8" s="240">
        <f>IF(S7=3,1,0)</f>
        <v>1</v>
      </c>
      <c r="T8" s="238">
        <f>IF(T7=3,1,0)</f>
        <v>1</v>
      </c>
      <c r="U8" s="239"/>
      <c r="V8" s="240">
        <f>IF(V7=3,1,0)</f>
        <v>0</v>
      </c>
      <c r="W8" s="238">
        <f>IF(W7=3,1,0)</f>
        <v>1</v>
      </c>
      <c r="X8" s="241"/>
      <c r="Y8" s="240">
        <f>IF(Y7=3,1,0)</f>
        <v>0</v>
      </c>
      <c r="Z8" s="238">
        <f>IF(Z7=3,1,0)</f>
        <v>1</v>
      </c>
      <c r="AA8" s="241"/>
      <c r="AB8" s="240">
        <f>IF(AB7=3,1,0)</f>
        <v>0</v>
      </c>
      <c r="AC8" s="238">
        <f>IF(AC7=3,1,0)</f>
        <v>0</v>
      </c>
      <c r="AD8" s="239"/>
      <c r="AE8" s="238">
        <f>IF(AE7=3,1,0)</f>
        <v>0</v>
      </c>
      <c r="AF8" s="242"/>
      <c r="AG8" s="243"/>
      <c r="AH8" s="244"/>
      <c r="AI8" s="243"/>
      <c r="AJ8" s="243"/>
      <c r="AK8" s="243"/>
      <c r="AL8" s="245"/>
      <c r="AM8" s="246"/>
    </row>
    <row r="9" spans="1:39" ht="13.5" customHeight="1">
      <c r="A9" s="213">
        <v>3</v>
      </c>
      <c r="B9" s="214" t="s">
        <v>162</v>
      </c>
      <c r="C9" s="215"/>
      <c r="D9" s="216"/>
      <c r="F9" s="247"/>
      <c r="G9" s="248"/>
      <c r="H9" s="249">
        <f>+AM36</f>
        <v>0</v>
      </c>
      <c r="I9" s="223" t="s">
        <v>17</v>
      </c>
      <c r="J9" s="250">
        <f>+AK36</f>
        <v>3</v>
      </c>
      <c r="K9" s="249">
        <f>+K37</f>
        <v>3</v>
      </c>
      <c r="L9" s="223" t="s">
        <v>17</v>
      </c>
      <c r="M9" s="250">
        <f>+I37</f>
        <v>2</v>
      </c>
      <c r="N9" s="251"/>
      <c r="O9" s="220"/>
      <c r="P9" s="257"/>
      <c r="Q9" s="222">
        <f>+I31</f>
        <v>1</v>
      </c>
      <c r="R9" s="223" t="s">
        <v>17</v>
      </c>
      <c r="S9" s="225">
        <f>+K31</f>
        <v>3</v>
      </c>
      <c r="T9" s="222">
        <f>+AK25</f>
        <v>2</v>
      </c>
      <c r="U9" s="223" t="s">
        <v>17</v>
      </c>
      <c r="V9" s="224">
        <f>+AM25</f>
        <v>3</v>
      </c>
      <c r="W9" s="225">
        <f>+I26</f>
        <v>1</v>
      </c>
      <c r="X9" s="226" t="s">
        <v>17</v>
      </c>
      <c r="Y9" s="224">
        <f>+K26</f>
        <v>3</v>
      </c>
      <c r="Z9" s="225">
        <f>+I43</f>
        <v>3</v>
      </c>
      <c r="AA9" s="226" t="s">
        <v>17</v>
      </c>
      <c r="AB9" s="225">
        <f>+K43</f>
        <v>1</v>
      </c>
      <c r="AC9" s="222">
        <f>+AK30</f>
        <v>0</v>
      </c>
      <c r="AD9" s="223" t="s">
        <v>17</v>
      </c>
      <c r="AE9" s="225">
        <f>+AM30</f>
        <v>0</v>
      </c>
      <c r="AF9" s="227">
        <f>SUM(AC10,Z10,W10,T10,Q10,K10,H10)</f>
        <v>2</v>
      </c>
      <c r="AG9" s="228" t="s">
        <v>17</v>
      </c>
      <c r="AH9" s="229">
        <f>SUM(AE10,AB10,Y10,V10,S10,M10,J10)</f>
        <v>4</v>
      </c>
      <c r="AI9" s="228">
        <f>SUM(H9,K9,N9,Q9,T9,W9,Z9,AC9)</f>
        <v>10</v>
      </c>
      <c r="AJ9" s="228" t="s">
        <v>17</v>
      </c>
      <c r="AK9" s="228">
        <f>SUM(J9,M9,P9,S9,V9,Y9,AB9,AE9,)</f>
        <v>15</v>
      </c>
      <c r="AL9" s="571"/>
      <c r="AM9" s="572"/>
    </row>
    <row r="10" spans="1:39" ht="13.5" customHeight="1">
      <c r="A10" s="230"/>
      <c r="B10" s="231" t="s">
        <v>90</v>
      </c>
      <c r="C10" s="232"/>
      <c r="D10" s="233"/>
      <c r="E10" s="232"/>
      <c r="F10" s="234"/>
      <c r="G10" s="235"/>
      <c r="H10" s="238">
        <f>IF(H9=3,1,0)</f>
        <v>0</v>
      </c>
      <c r="I10" s="239"/>
      <c r="J10" s="240">
        <f>IF(J9=3,1,0)</f>
        <v>1</v>
      </c>
      <c r="K10" s="238">
        <f>IF(K9=3,1,0)</f>
        <v>1</v>
      </c>
      <c r="L10" s="239"/>
      <c r="M10" s="238">
        <f>IF(M9=3,1,0)</f>
        <v>0</v>
      </c>
      <c r="N10" s="254"/>
      <c r="O10" s="236"/>
      <c r="P10" s="258"/>
      <c r="Q10" s="238">
        <f>IF(Q9=3,1,0)</f>
        <v>0</v>
      </c>
      <c r="R10" s="239"/>
      <c r="S10" s="240">
        <f>IF(S9=3,1,0)</f>
        <v>1</v>
      </c>
      <c r="T10" s="238">
        <f>IF(T9=3,1,0)</f>
        <v>0</v>
      </c>
      <c r="U10" s="239"/>
      <c r="V10" s="240">
        <f>IF(V9=3,1,0)</f>
        <v>1</v>
      </c>
      <c r="W10" s="238">
        <f>IF(W9=3,1,0)</f>
        <v>0</v>
      </c>
      <c r="X10" s="241"/>
      <c r="Y10" s="240">
        <f>IF(Y9=3,1,0)</f>
        <v>1</v>
      </c>
      <c r="Z10" s="238">
        <f>IF(Z9=3,1,0)</f>
        <v>1</v>
      </c>
      <c r="AA10" s="241"/>
      <c r="AB10" s="240">
        <f>IF(AB9=3,1,0)</f>
        <v>0</v>
      </c>
      <c r="AC10" s="238">
        <f>IF(AC9=3,1,0)</f>
        <v>0</v>
      </c>
      <c r="AD10" s="239"/>
      <c r="AE10" s="238">
        <f>IF(AE9=3,1,0)</f>
        <v>0</v>
      </c>
      <c r="AF10" s="242"/>
      <c r="AG10" s="243"/>
      <c r="AH10" s="244"/>
      <c r="AI10" s="243"/>
      <c r="AJ10" s="243"/>
      <c r="AK10" s="243"/>
      <c r="AL10" s="245"/>
      <c r="AM10" s="246"/>
    </row>
    <row r="11" spans="1:39" ht="13.5" customHeight="1">
      <c r="A11" s="213">
        <v>4</v>
      </c>
      <c r="B11" s="214" t="s">
        <v>163</v>
      </c>
      <c r="C11" s="215"/>
      <c r="D11" s="216"/>
      <c r="F11" s="247"/>
      <c r="G11" s="248"/>
      <c r="H11" s="249">
        <f>+K38</f>
        <v>3</v>
      </c>
      <c r="I11" s="223" t="s">
        <v>17</v>
      </c>
      <c r="J11" s="250">
        <f>+I38</f>
        <v>2</v>
      </c>
      <c r="K11" s="249">
        <f>+AM31</f>
        <v>3</v>
      </c>
      <c r="L11" s="223" t="s">
        <v>17</v>
      </c>
      <c r="M11" s="250">
        <f>+AK31</f>
        <v>0</v>
      </c>
      <c r="N11" s="249">
        <f>+K31</f>
        <v>3</v>
      </c>
      <c r="O11" s="223" t="s">
        <v>17</v>
      </c>
      <c r="P11" s="224">
        <f>+I31</f>
        <v>1</v>
      </c>
      <c r="Q11" s="259"/>
      <c r="R11" s="220"/>
      <c r="S11" s="221"/>
      <c r="T11" s="222">
        <f>+I27</f>
        <v>1</v>
      </c>
      <c r="U11" s="260" t="s">
        <v>17</v>
      </c>
      <c r="V11" s="224">
        <f>+K27</f>
        <v>3</v>
      </c>
      <c r="W11" s="225">
        <f>+I44</f>
        <v>3</v>
      </c>
      <c r="X11" s="226" t="s">
        <v>17</v>
      </c>
      <c r="Y11" s="224">
        <f>+K44</f>
        <v>0</v>
      </c>
      <c r="Z11" s="225">
        <f>+AK38</f>
        <v>3</v>
      </c>
      <c r="AA11" s="226" t="s">
        <v>17</v>
      </c>
      <c r="AB11" s="225">
        <f>+AM38</f>
        <v>0</v>
      </c>
      <c r="AC11" s="222">
        <f>+AK24</f>
        <v>0</v>
      </c>
      <c r="AD11" s="223" t="s">
        <v>17</v>
      </c>
      <c r="AE11" s="225">
        <f>+AM24</f>
        <v>0</v>
      </c>
      <c r="AF11" s="227">
        <f>SUM(AC12,Z12,W12,T12,N12,K12,H12)</f>
        <v>5</v>
      </c>
      <c r="AG11" s="228" t="s">
        <v>17</v>
      </c>
      <c r="AH11" s="229">
        <f>SUM(AE12,AB12,Y12,V12,P12,M12,J12)</f>
        <v>1</v>
      </c>
      <c r="AI11" s="228">
        <f>SUM(H11,K11,N11,Q11,T11,W11,Z11,AC11)</f>
        <v>16</v>
      </c>
      <c r="AJ11" s="228" t="s">
        <v>17</v>
      </c>
      <c r="AK11" s="228">
        <f>SUM(J11,M11,P11,S11,V11,Y11,AB11,AE11,)</f>
        <v>6</v>
      </c>
      <c r="AL11" s="571"/>
      <c r="AM11" s="572"/>
    </row>
    <row r="12" spans="1:39" ht="13.5" customHeight="1">
      <c r="A12" s="230"/>
      <c r="B12" s="231" t="s">
        <v>111</v>
      </c>
      <c r="C12" s="232"/>
      <c r="D12" s="233"/>
      <c r="E12" s="232"/>
      <c r="F12" s="234"/>
      <c r="G12" s="235"/>
      <c r="H12" s="238">
        <f>IF(H11=3,1,0)</f>
        <v>1</v>
      </c>
      <c r="I12" s="239"/>
      <c r="J12" s="240">
        <f>IF(J11=3,1,0)</f>
        <v>0</v>
      </c>
      <c r="K12" s="238">
        <f>IF(K11=3,1,0)</f>
        <v>1</v>
      </c>
      <c r="L12" s="239"/>
      <c r="M12" s="240">
        <f>IF(M11=3,1,0)</f>
        <v>0</v>
      </c>
      <c r="N12" s="238">
        <f>IF(N11=3,1,0)</f>
        <v>1</v>
      </c>
      <c r="O12" s="239"/>
      <c r="P12" s="238">
        <f>IF(P11=3,1,0)</f>
        <v>0</v>
      </c>
      <c r="Q12" s="261"/>
      <c r="R12" s="236"/>
      <c r="S12" s="236"/>
      <c r="T12" s="262">
        <f>IF(T11=3,1,0)</f>
        <v>0</v>
      </c>
      <c r="U12" s="263"/>
      <c r="V12" s="240">
        <f>IF(V11=3,1,0)</f>
        <v>1</v>
      </c>
      <c r="W12" s="238">
        <f>IF(W11=3,1,0)</f>
        <v>1</v>
      </c>
      <c r="X12" s="241"/>
      <c r="Y12" s="240">
        <f>IF(Y11=3,1,0)</f>
        <v>0</v>
      </c>
      <c r="Z12" s="238">
        <f>IF(Z11=3,1,0)</f>
        <v>1</v>
      </c>
      <c r="AA12" s="241"/>
      <c r="AB12" s="240">
        <f>IF(AB11=3,1,0)</f>
        <v>0</v>
      </c>
      <c r="AC12" s="238">
        <f>IF(AC11=3,1,0)</f>
        <v>0</v>
      </c>
      <c r="AD12" s="239"/>
      <c r="AE12" s="238">
        <f>IF(AE11=3,1,0)</f>
        <v>0</v>
      </c>
      <c r="AF12" s="242"/>
      <c r="AG12" s="243"/>
      <c r="AH12" s="244"/>
      <c r="AI12" s="243"/>
      <c r="AJ12" s="243"/>
      <c r="AK12" s="243"/>
      <c r="AL12" s="245"/>
      <c r="AM12" s="246"/>
    </row>
    <row r="13" spans="1:39" ht="13.5" customHeight="1">
      <c r="A13" s="264">
        <v>5</v>
      </c>
      <c r="B13" s="265" t="s">
        <v>175</v>
      </c>
      <c r="C13" s="192"/>
      <c r="D13" s="192"/>
      <c r="F13" s="266"/>
      <c r="G13" s="267"/>
      <c r="H13" s="268">
        <f>+AM32</f>
        <v>0</v>
      </c>
      <c r="I13" s="269" t="s">
        <v>17</v>
      </c>
      <c r="J13" s="270">
        <f>+AK32</f>
        <v>3</v>
      </c>
      <c r="K13" s="268">
        <f>+K32</f>
        <v>1</v>
      </c>
      <c r="L13" s="269" t="s">
        <v>17</v>
      </c>
      <c r="M13" s="270">
        <f>+I32</f>
        <v>3</v>
      </c>
      <c r="N13" s="268">
        <f>+AM25</f>
        <v>3</v>
      </c>
      <c r="O13" s="269" t="s">
        <v>17</v>
      </c>
      <c r="P13" s="270">
        <f>+AK25</f>
        <v>2</v>
      </c>
      <c r="Q13" s="268">
        <f>+K27</f>
        <v>3</v>
      </c>
      <c r="R13" s="271" t="s">
        <v>17</v>
      </c>
      <c r="S13" s="268">
        <f>+I27</f>
        <v>1</v>
      </c>
      <c r="T13" s="272"/>
      <c r="U13" s="273"/>
      <c r="V13" s="274"/>
      <c r="W13" s="275">
        <f>+AK39</f>
        <v>3</v>
      </c>
      <c r="X13" s="271" t="s">
        <v>17</v>
      </c>
      <c r="Y13" s="276">
        <f>+AM39</f>
        <v>2</v>
      </c>
      <c r="Z13" s="275">
        <f>+I39</f>
        <v>3</v>
      </c>
      <c r="AA13" s="271" t="s">
        <v>17</v>
      </c>
      <c r="AB13" s="275">
        <f>+K39</f>
        <v>0</v>
      </c>
      <c r="AC13" s="277">
        <f>+I45</f>
        <v>0</v>
      </c>
      <c r="AD13" s="269" t="s">
        <v>17</v>
      </c>
      <c r="AE13" s="278">
        <f>+K45</f>
        <v>0</v>
      </c>
      <c r="AF13" s="279">
        <f>SUM(AC14,Z14,W14,Q14,N14,K14,H14)</f>
        <v>4</v>
      </c>
      <c r="AG13" s="280" t="s">
        <v>17</v>
      </c>
      <c r="AH13" s="281">
        <f>SUM(AE14,AB14,Y14,S14,P14,M14,J14)</f>
        <v>2</v>
      </c>
      <c r="AI13" s="280">
        <f>SUM(H13,K13,N13,Q13,T13,W13,Z13,AC13)</f>
        <v>13</v>
      </c>
      <c r="AJ13" s="280" t="s">
        <v>17</v>
      </c>
      <c r="AK13" s="281">
        <f>SUM(J13,M13,P13,S13,V13,Y13,AB13,AE13,)</f>
        <v>11</v>
      </c>
      <c r="AL13" s="554"/>
      <c r="AM13" s="570"/>
    </row>
    <row r="14" spans="1:39" ht="13.5" customHeight="1">
      <c r="A14" s="282"/>
      <c r="B14" s="231" t="s">
        <v>111</v>
      </c>
      <c r="C14" s="232"/>
      <c r="D14" s="232"/>
      <c r="E14" s="232"/>
      <c r="F14" s="283"/>
      <c r="G14" s="267"/>
      <c r="H14" s="238">
        <f>IF(H13=3,1,0)</f>
        <v>0</v>
      </c>
      <c r="I14" s="239"/>
      <c r="J14" s="240">
        <f>IF(J13=3,1,0)</f>
        <v>1</v>
      </c>
      <c r="K14" s="238">
        <f>IF(K13=3,1,0)</f>
        <v>0</v>
      </c>
      <c r="L14" s="239"/>
      <c r="M14" s="240">
        <f>IF(M13=3,1,0)</f>
        <v>1</v>
      </c>
      <c r="N14" s="238">
        <f>IF(N13=3,1,0)</f>
        <v>1</v>
      </c>
      <c r="O14" s="239"/>
      <c r="P14" s="240">
        <f>IF(P13=3,1,0)</f>
        <v>0</v>
      </c>
      <c r="Q14" s="238">
        <f>IF(Q13=3,1,0)</f>
        <v>1</v>
      </c>
      <c r="R14" s="241"/>
      <c r="S14" s="240">
        <f>IF(S13=3,1,0)</f>
        <v>0</v>
      </c>
      <c r="T14" s="273"/>
      <c r="U14" s="284"/>
      <c r="V14" s="285"/>
      <c r="W14" s="238">
        <f>IF(W13=3,1,0)</f>
        <v>1</v>
      </c>
      <c r="X14" s="286"/>
      <c r="Y14" s="240">
        <f>IF(Y13=3,1,0)</f>
        <v>0</v>
      </c>
      <c r="Z14" s="238">
        <f>IF(Z13=3,1,0)</f>
        <v>1</v>
      </c>
      <c r="AA14" s="286"/>
      <c r="AB14" s="240">
        <f>IF(AB13=3,1,0)</f>
        <v>0</v>
      </c>
      <c r="AC14" s="238">
        <f>IF(AC13=3,1,0)</f>
        <v>0</v>
      </c>
      <c r="AD14" s="239"/>
      <c r="AE14" s="238">
        <f>IF(AE13=3,1,0)</f>
        <v>0</v>
      </c>
      <c r="AF14" s="242"/>
      <c r="AG14" s="243"/>
      <c r="AH14" s="244"/>
      <c r="AI14" s="243"/>
      <c r="AJ14" s="243"/>
      <c r="AK14" s="244"/>
      <c r="AL14" s="287"/>
      <c r="AM14" s="288"/>
    </row>
    <row r="15" spans="1:39" ht="13.5" customHeight="1">
      <c r="A15" s="264">
        <v>6</v>
      </c>
      <c r="B15" s="265" t="s">
        <v>164</v>
      </c>
      <c r="C15" s="215"/>
      <c r="D15" s="215"/>
      <c r="F15" s="198"/>
      <c r="G15" s="289"/>
      <c r="H15" s="290">
        <f>+K33</f>
        <v>0</v>
      </c>
      <c r="I15" s="223" t="s">
        <v>17</v>
      </c>
      <c r="J15" s="291">
        <f>+I33</f>
        <v>3</v>
      </c>
      <c r="K15" s="290">
        <f>+AM26</f>
        <v>1</v>
      </c>
      <c r="L15" s="223" t="s">
        <v>17</v>
      </c>
      <c r="M15" s="291">
        <f>+AK26</f>
        <v>3</v>
      </c>
      <c r="N15" s="290">
        <f>+K26</f>
        <v>3</v>
      </c>
      <c r="O15" s="223" t="s">
        <v>17</v>
      </c>
      <c r="P15" s="291">
        <f>+I26</f>
        <v>1</v>
      </c>
      <c r="Q15" s="290">
        <f>+K44</f>
        <v>0</v>
      </c>
      <c r="R15" s="271" t="s">
        <v>17</v>
      </c>
      <c r="S15" s="290">
        <f>+I44</f>
        <v>3</v>
      </c>
      <c r="T15" s="292">
        <f>+AM39</f>
        <v>2</v>
      </c>
      <c r="U15" s="271" t="s">
        <v>17</v>
      </c>
      <c r="V15" s="293">
        <f>+AK39</f>
        <v>3</v>
      </c>
      <c r="W15" s="294"/>
      <c r="X15" s="294"/>
      <c r="Y15" s="295"/>
      <c r="Z15" s="296">
        <f>+AK33</f>
        <v>3</v>
      </c>
      <c r="AA15" s="297" t="s">
        <v>17</v>
      </c>
      <c r="AB15" s="296">
        <f>+AM33</f>
        <v>1</v>
      </c>
      <c r="AC15" s="222">
        <f>+I36</f>
        <v>0</v>
      </c>
      <c r="AD15" s="223" t="s">
        <v>17</v>
      </c>
      <c r="AE15" s="225">
        <f>+K36</f>
        <v>0</v>
      </c>
      <c r="AF15" s="227">
        <f>SUM(AC16,Z16,T16,Q16,N16,K16,H16)</f>
        <v>2</v>
      </c>
      <c r="AG15" s="228" t="s">
        <v>17</v>
      </c>
      <c r="AH15" s="229">
        <f>SUM(AE16,AB16,V16,S16,P16,M16,J16)</f>
        <v>4</v>
      </c>
      <c r="AI15" s="228">
        <f>SUM(H15,K15,N15,Q15,T15,W15,Z15,AC15)</f>
        <v>9</v>
      </c>
      <c r="AJ15" s="228" t="s">
        <v>17</v>
      </c>
      <c r="AK15" s="229">
        <f>SUM(J15,M15,P15,S15,V15,Y15,AB15,AE15,)</f>
        <v>14</v>
      </c>
      <c r="AL15" s="554"/>
      <c r="AM15" s="570"/>
    </row>
    <row r="16" spans="1:39" ht="13.5" customHeight="1">
      <c r="A16" s="282"/>
      <c r="B16" s="231" t="s">
        <v>78</v>
      </c>
      <c r="C16" s="232"/>
      <c r="D16" s="232"/>
      <c r="E16" s="232"/>
      <c r="F16" s="298"/>
      <c r="G16" s="299"/>
      <c r="H16" s="238">
        <f>IF(H15=3,1,0)</f>
        <v>0</v>
      </c>
      <c r="I16" s="239"/>
      <c r="J16" s="240">
        <f>IF(J15=3,1,0)</f>
        <v>1</v>
      </c>
      <c r="K16" s="238">
        <f>IF(K15=3,1,0)</f>
        <v>0</v>
      </c>
      <c r="L16" s="239"/>
      <c r="M16" s="240">
        <f>IF(M15=3,1,0)</f>
        <v>1</v>
      </c>
      <c r="N16" s="238">
        <f>IF(N15=3,1,0)</f>
        <v>1</v>
      </c>
      <c r="O16" s="239"/>
      <c r="P16" s="240">
        <f>IF(P15=3,1,0)</f>
        <v>0</v>
      </c>
      <c r="Q16" s="238">
        <f>IF(Q15=3,1,0)</f>
        <v>0</v>
      </c>
      <c r="R16" s="241"/>
      <c r="S16" s="240">
        <f>IF(S15=3,1,0)</f>
        <v>1</v>
      </c>
      <c r="T16" s="238">
        <f>IF(T15=3,1,0)</f>
        <v>0</v>
      </c>
      <c r="U16" s="241"/>
      <c r="V16" s="238">
        <f>IF(V15=3,1,0)</f>
        <v>1</v>
      </c>
      <c r="W16" s="300"/>
      <c r="X16" s="284"/>
      <c r="Y16" s="285"/>
      <c r="Z16" s="238">
        <f>IF(Z15=3,1,0)</f>
        <v>1</v>
      </c>
      <c r="AA16" s="301"/>
      <c r="AB16" s="240">
        <f>IF(AB15=3,1,0)</f>
        <v>0</v>
      </c>
      <c r="AC16" s="238">
        <f>IF(AC15=3,1,0)</f>
        <v>0</v>
      </c>
      <c r="AD16" s="239"/>
      <c r="AE16" s="238">
        <f>IF(AE15=3,1,0)</f>
        <v>0</v>
      </c>
      <c r="AF16" s="242"/>
      <c r="AG16" s="243"/>
      <c r="AH16" s="244"/>
      <c r="AI16" s="243"/>
      <c r="AJ16" s="243"/>
      <c r="AK16" s="244"/>
      <c r="AL16" s="287"/>
      <c r="AM16" s="246"/>
    </row>
    <row r="17" spans="1:39" ht="13.5" customHeight="1">
      <c r="A17" s="264">
        <v>7</v>
      </c>
      <c r="B17" s="265" t="s">
        <v>165</v>
      </c>
      <c r="C17" s="192"/>
      <c r="D17" s="192"/>
      <c r="F17" s="198"/>
      <c r="G17" s="267"/>
      <c r="H17" s="268">
        <f>+AM27</f>
        <v>0</v>
      </c>
      <c r="I17" s="269" t="s">
        <v>17</v>
      </c>
      <c r="J17" s="270">
        <f>+AK27</f>
        <v>3</v>
      </c>
      <c r="K17" s="268">
        <f>+K25</f>
        <v>0</v>
      </c>
      <c r="L17" s="269" t="s">
        <v>17</v>
      </c>
      <c r="M17" s="270">
        <f>+I25</f>
        <v>3</v>
      </c>
      <c r="N17" s="268">
        <f>+K43</f>
        <v>1</v>
      </c>
      <c r="O17" s="269" t="s">
        <v>17</v>
      </c>
      <c r="P17" s="270">
        <f>+I43</f>
        <v>3</v>
      </c>
      <c r="Q17" s="268">
        <f>+AM38</f>
        <v>0</v>
      </c>
      <c r="R17" s="271" t="s">
        <v>17</v>
      </c>
      <c r="S17" s="268">
        <f>+AK38</f>
        <v>3</v>
      </c>
      <c r="T17" s="302">
        <f>+K39</f>
        <v>0</v>
      </c>
      <c r="U17" s="271" t="s">
        <v>17</v>
      </c>
      <c r="V17" s="276">
        <f>+I39</f>
        <v>3</v>
      </c>
      <c r="W17" s="275">
        <f>+AM33</f>
        <v>1</v>
      </c>
      <c r="X17" s="271" t="s">
        <v>17</v>
      </c>
      <c r="Y17" s="276">
        <f>+AK33</f>
        <v>3</v>
      </c>
      <c r="Z17" s="273"/>
      <c r="AA17" s="273"/>
      <c r="AB17" s="273"/>
      <c r="AC17" s="277">
        <f>+I30</f>
        <v>0</v>
      </c>
      <c r="AD17" s="269" t="s">
        <v>17</v>
      </c>
      <c r="AE17" s="278">
        <f>+K30</f>
        <v>0</v>
      </c>
      <c r="AF17" s="279">
        <f>SUM(AC18,W18,T18,Q18,N18,K18,H18)</f>
        <v>0</v>
      </c>
      <c r="AG17" s="280" t="s">
        <v>17</v>
      </c>
      <c r="AH17" s="281">
        <f>SUM(AE18,Y18,V18,S18,P18,M18,J18)</f>
        <v>6</v>
      </c>
      <c r="AI17" s="280">
        <f>SUM(H17,K17,N17,Q17,T17,W17,Z17,AC17)</f>
        <v>2</v>
      </c>
      <c r="AJ17" s="280" t="s">
        <v>17</v>
      </c>
      <c r="AK17" s="281">
        <f>SUM(J17,M17,P17,S17,V17,Y17,AB17,AE17,)</f>
        <v>18</v>
      </c>
      <c r="AL17" s="554"/>
      <c r="AM17" s="570"/>
    </row>
    <row r="18" spans="1:39" ht="13.5" customHeight="1">
      <c r="A18" s="282"/>
      <c r="B18" s="231" t="s">
        <v>166</v>
      </c>
      <c r="C18" s="232"/>
      <c r="D18" s="232"/>
      <c r="E18" s="232"/>
      <c r="F18" s="298"/>
      <c r="G18" s="299"/>
      <c r="H18" s="238">
        <f>IF(H17=3,1,0)</f>
        <v>0</v>
      </c>
      <c r="I18" s="239"/>
      <c r="J18" s="240">
        <f>IF(J17=3,1,0)</f>
        <v>1</v>
      </c>
      <c r="K18" s="238">
        <f>IF(K17=3,1,0)</f>
        <v>0</v>
      </c>
      <c r="L18" s="239"/>
      <c r="M18" s="240">
        <f>IF(M17=3,1,0)</f>
        <v>1</v>
      </c>
      <c r="N18" s="238">
        <f>IF(N17=3,1,0)</f>
        <v>0</v>
      </c>
      <c r="O18" s="239"/>
      <c r="P18" s="240">
        <f>IF(P17=3,1,0)</f>
        <v>1</v>
      </c>
      <c r="Q18" s="238">
        <f>IF(Q17=3,1,0)</f>
        <v>0</v>
      </c>
      <c r="R18" s="241"/>
      <c r="S18" s="240">
        <f>IF(S17=3,1,0)</f>
        <v>1</v>
      </c>
      <c r="T18" s="238">
        <f>IF(T17=3,1,0)</f>
        <v>0</v>
      </c>
      <c r="U18" s="241"/>
      <c r="V18" s="240">
        <f>IF(V17=3,1,0)</f>
        <v>1</v>
      </c>
      <c r="W18" s="238">
        <f>IF(W17=3,1,0)</f>
        <v>0</v>
      </c>
      <c r="X18" s="241"/>
      <c r="Y18" s="238">
        <f>IF(Y17=3,1,0)</f>
        <v>1</v>
      </c>
      <c r="Z18" s="300"/>
      <c r="AA18" s="284"/>
      <c r="AB18" s="284"/>
      <c r="AC18" s="262">
        <f>IF(AC17=3,1,0)</f>
        <v>0</v>
      </c>
      <c r="AD18" s="239"/>
      <c r="AE18" s="238">
        <f>IF(AE17=3,1,0)</f>
        <v>0</v>
      </c>
      <c r="AF18" s="242"/>
      <c r="AG18" s="243"/>
      <c r="AH18" s="244"/>
      <c r="AI18" s="243"/>
      <c r="AJ18" s="243"/>
      <c r="AK18" s="243"/>
      <c r="AL18" s="303"/>
      <c r="AM18" s="246"/>
    </row>
    <row r="19" spans="1:39" ht="13.5" customHeight="1">
      <c r="A19" s="304">
        <v>8</v>
      </c>
      <c r="B19" s="214"/>
      <c r="C19" s="192"/>
      <c r="D19" s="305"/>
      <c r="F19" s="217"/>
      <c r="G19" s="218"/>
      <c r="H19" s="306">
        <f>+K24</f>
        <v>0</v>
      </c>
      <c r="I19" s="269" t="s">
        <v>17</v>
      </c>
      <c r="J19" s="307">
        <f>+I24</f>
        <v>0</v>
      </c>
      <c r="K19" s="306">
        <f>+AM37</f>
        <v>0</v>
      </c>
      <c r="L19" s="269" t="s">
        <v>17</v>
      </c>
      <c r="M19" s="307">
        <f>+AK37</f>
        <v>0</v>
      </c>
      <c r="N19" s="306">
        <f>+AM30</f>
        <v>0</v>
      </c>
      <c r="O19" s="269" t="s">
        <v>17</v>
      </c>
      <c r="P19" s="308">
        <f>+AK30</f>
        <v>0</v>
      </c>
      <c r="Q19" s="277">
        <f>+AM24</f>
        <v>0</v>
      </c>
      <c r="R19" s="269" t="s">
        <v>17</v>
      </c>
      <c r="S19" s="278">
        <f>+AK24</f>
        <v>0</v>
      </c>
      <c r="T19" s="277">
        <f>+K45</f>
        <v>0</v>
      </c>
      <c r="U19" s="269" t="s">
        <v>17</v>
      </c>
      <c r="V19" s="308">
        <f>+I45</f>
        <v>0</v>
      </c>
      <c r="W19" s="278">
        <f>+K36</f>
        <v>0</v>
      </c>
      <c r="X19" s="269" t="s">
        <v>17</v>
      </c>
      <c r="Y19" s="308">
        <f>+I36</f>
        <v>0</v>
      </c>
      <c r="Z19" s="278">
        <f>+K30</f>
        <v>0</v>
      </c>
      <c r="AA19" s="269" t="s">
        <v>17</v>
      </c>
      <c r="AB19" s="308">
        <f>+I30</f>
        <v>0</v>
      </c>
      <c r="AC19" s="309"/>
      <c r="AD19" s="220"/>
      <c r="AE19" s="220"/>
      <c r="AF19" s="279">
        <f>SUM(Z20,W20,T20,Q20,N20,K20,H20)</f>
        <v>0</v>
      </c>
      <c r="AG19" s="280" t="s">
        <v>17</v>
      </c>
      <c r="AH19" s="281">
        <f>SUM(AB20,Y20,V20,S20,P20,M20,J20)</f>
        <v>0</v>
      </c>
      <c r="AI19" s="280">
        <f>SUM(H19,K19,N19,Q19,T19,W19,Z19,AC19)</f>
        <v>0</v>
      </c>
      <c r="AJ19" s="280" t="s">
        <v>17</v>
      </c>
      <c r="AK19" s="280">
        <f>SUM(J19,M19,P19,S19,V19,Y19,AB19,AE19,)</f>
        <v>0</v>
      </c>
      <c r="AL19" s="571"/>
      <c r="AM19" s="572"/>
    </row>
    <row r="20" spans="1:39" ht="13.5" customHeight="1" thickBot="1">
      <c r="A20" s="310"/>
      <c r="B20" s="311"/>
      <c r="C20" s="200"/>
      <c r="D20" s="312"/>
      <c r="E20" s="200"/>
      <c r="F20" s="313"/>
      <c r="G20" s="313"/>
      <c r="H20" s="314">
        <f>IF(H19=3,1,0)</f>
        <v>0</v>
      </c>
      <c r="I20" s="315"/>
      <c r="J20" s="316">
        <f>IF(J19=3,1,0)</f>
        <v>0</v>
      </c>
      <c r="K20" s="317">
        <f>IF(K19=3,1,0)</f>
        <v>0</v>
      </c>
      <c r="L20" s="315"/>
      <c r="M20" s="316">
        <f>IF(M19=3,1,0)</f>
        <v>0</v>
      </c>
      <c r="N20" s="317">
        <f>IF(N19=3,1,0)</f>
        <v>0</v>
      </c>
      <c r="O20" s="315"/>
      <c r="P20" s="316">
        <f>IF(P19=3,1,0)</f>
        <v>0</v>
      </c>
      <c r="Q20" s="317">
        <f>IF(Q19=3,1,0)</f>
        <v>0</v>
      </c>
      <c r="R20" s="315"/>
      <c r="S20" s="316">
        <f>IF(S19=3,1,0)</f>
        <v>0</v>
      </c>
      <c r="T20" s="317">
        <f>IF(T19=3,1,0)</f>
        <v>0</v>
      </c>
      <c r="U20" s="315"/>
      <c r="V20" s="316">
        <f>IF(V19=3,1,0)</f>
        <v>0</v>
      </c>
      <c r="W20" s="317">
        <f>IF(W19=3,1,0)</f>
        <v>0</v>
      </c>
      <c r="X20" s="315"/>
      <c r="Y20" s="316">
        <f>IF(Y19=3,1,0)</f>
        <v>0</v>
      </c>
      <c r="Z20" s="317">
        <f>IF(Z19=3,1,0)</f>
        <v>0</v>
      </c>
      <c r="AA20" s="315"/>
      <c r="AB20" s="317">
        <f>IF(AB19=3,1,0)</f>
        <v>0</v>
      </c>
      <c r="AC20" s="318"/>
      <c r="AD20" s="319"/>
      <c r="AE20" s="319"/>
      <c r="AF20" s="320"/>
      <c r="AG20" s="321"/>
      <c r="AH20" s="322"/>
      <c r="AI20" s="323"/>
      <c r="AJ20" s="321"/>
      <c r="AK20" s="322"/>
      <c r="AL20" s="324"/>
      <c r="AM20" s="325"/>
    </row>
    <row r="21" spans="1:39" ht="16.5" thickBot="1">
      <c r="A21" s="326"/>
      <c r="B21" s="217"/>
      <c r="C21" s="192"/>
      <c r="D21" s="305"/>
      <c r="E21" s="192"/>
      <c r="F21" s="193"/>
      <c r="G21" s="217"/>
      <c r="H21" s="278"/>
      <c r="I21" s="269"/>
      <c r="J21" s="278"/>
      <c r="K21" s="278"/>
      <c r="L21" s="269"/>
      <c r="M21" s="278"/>
      <c r="N21" s="278"/>
      <c r="O21" s="269"/>
      <c r="P21" s="278"/>
      <c r="Q21" s="278"/>
      <c r="R21" s="269"/>
      <c r="S21" s="278"/>
      <c r="T21" s="278"/>
      <c r="U21" s="269"/>
      <c r="V21" s="278"/>
      <c r="W21" s="278"/>
      <c r="X21" s="269"/>
      <c r="Y21" s="278"/>
      <c r="Z21" s="278"/>
      <c r="AA21" s="269"/>
      <c r="AB21" s="278"/>
      <c r="AC21" s="327"/>
      <c r="AD21" s="328"/>
      <c r="AE21" s="328"/>
      <c r="AF21" s="329">
        <f>SUM(AF19,AF17,AF15,AF13,AF11,AF9,AF7,AF5)</f>
        <v>21</v>
      </c>
      <c r="AG21" s="330" t="s">
        <v>17</v>
      </c>
      <c r="AH21" s="330">
        <f>SUM(AH19,AH17,AH15,AH13,AH11,AH9,AH7,AH5)</f>
        <v>21</v>
      </c>
      <c r="AI21" s="331">
        <f>SUM(AI19,AI17,AI15,AI13,AI11,AI9,AI7,AI5)</f>
        <v>79</v>
      </c>
      <c r="AJ21" s="330" t="s">
        <v>17</v>
      </c>
      <c r="AK21" s="332">
        <f>SUM(AK19,AK17,AK15,AK13,AK11,AK9,AK7,AK5)</f>
        <v>79</v>
      </c>
      <c r="AL21" s="333"/>
      <c r="AM21" s="334"/>
    </row>
    <row r="22" spans="1:39" ht="15" customHeight="1" thickBot="1">
      <c r="A22" s="192"/>
      <c r="C22" s="335" t="s">
        <v>167</v>
      </c>
      <c r="I22"/>
      <c r="L22" s="192"/>
      <c r="M22" s="192"/>
      <c r="N22" s="192"/>
      <c r="O22" s="192"/>
      <c r="P22" s="192"/>
      <c r="Q22" s="192"/>
      <c r="R22" s="192"/>
      <c r="S22" s="200"/>
      <c r="T22" s="336" t="s">
        <v>168</v>
      </c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</row>
    <row r="23" spans="1:39" ht="12.75" customHeight="1" thickBot="1">
      <c r="A23" s="337"/>
      <c r="B23" s="338"/>
      <c r="C23" s="338"/>
      <c r="D23" s="339"/>
      <c r="E23" s="340" t="s">
        <v>3</v>
      </c>
      <c r="F23" s="340"/>
      <c r="G23" s="340" t="s">
        <v>3</v>
      </c>
      <c r="H23" s="341"/>
      <c r="I23" s="342" t="s">
        <v>169</v>
      </c>
      <c r="J23" s="343"/>
      <c r="K23" s="344"/>
      <c r="L23" s="195"/>
      <c r="M23" s="192"/>
      <c r="N23" s="192"/>
      <c r="O23" s="192"/>
      <c r="P23" s="192"/>
      <c r="Q23" s="192"/>
      <c r="R23" s="345"/>
      <c r="S23" s="346"/>
      <c r="T23" s="347" t="s">
        <v>3</v>
      </c>
      <c r="U23" s="347"/>
      <c r="V23" s="347"/>
      <c r="W23" s="347"/>
      <c r="X23" s="347"/>
      <c r="Y23" s="347"/>
      <c r="Z23" s="347"/>
      <c r="AA23" s="206"/>
      <c r="AB23" s="347"/>
      <c r="AC23" s="206"/>
      <c r="AD23" s="206"/>
      <c r="AE23" s="347" t="s">
        <v>3</v>
      </c>
      <c r="AF23" s="206"/>
      <c r="AG23" s="206"/>
      <c r="AH23" s="206"/>
      <c r="AI23" s="206"/>
      <c r="AJ23" s="206"/>
      <c r="AK23" s="347" t="s">
        <v>169</v>
      </c>
      <c r="AL23" s="206"/>
      <c r="AM23" s="348"/>
    </row>
    <row r="24" spans="1:39" ht="12.75" customHeight="1">
      <c r="A24" s="349"/>
      <c r="B24" s="350">
        <v>1</v>
      </c>
      <c r="C24" s="351" t="s">
        <v>0</v>
      </c>
      <c r="D24" s="352">
        <v>8</v>
      </c>
      <c r="E24" s="353" t="str">
        <f>+B5</f>
        <v>Hessenthaler, Kathrin</v>
      </c>
      <c r="F24" s="354" t="s">
        <v>0</v>
      </c>
      <c r="G24" s="353">
        <f>+B19</f>
        <v>0</v>
      </c>
      <c r="H24" s="355"/>
      <c r="I24" s="356"/>
      <c r="J24" s="357" t="s">
        <v>17</v>
      </c>
      <c r="K24" s="358"/>
      <c r="L24" s="359"/>
      <c r="M24" s="360"/>
      <c r="N24" s="360"/>
      <c r="S24" s="361"/>
      <c r="T24" s="362">
        <v>4</v>
      </c>
      <c r="U24" s="363" t="s">
        <v>0</v>
      </c>
      <c r="V24" s="364">
        <v>8</v>
      </c>
      <c r="W24" s="365" t="str">
        <f>+B11</f>
        <v>Krysl, Marleen</v>
      </c>
      <c r="X24" s="206"/>
      <c r="Y24" s="365"/>
      <c r="Z24" s="366"/>
      <c r="AA24" s="206"/>
      <c r="AB24" s="367"/>
      <c r="AC24" s="368"/>
      <c r="AD24" s="366" t="s">
        <v>0</v>
      </c>
      <c r="AE24" s="368">
        <f>+B19</f>
        <v>0</v>
      </c>
      <c r="AF24" s="367"/>
      <c r="AG24" s="367"/>
      <c r="AH24" s="365"/>
      <c r="AI24" s="365"/>
      <c r="AJ24" s="369"/>
      <c r="AK24" s="370"/>
      <c r="AL24" s="369" t="s">
        <v>17</v>
      </c>
      <c r="AM24" s="371"/>
    </row>
    <row r="25" spans="1:39" ht="12.75" customHeight="1">
      <c r="A25" s="372"/>
      <c r="B25" s="373">
        <v>2</v>
      </c>
      <c r="C25" s="374" t="s">
        <v>0</v>
      </c>
      <c r="D25" s="375">
        <v>7</v>
      </c>
      <c r="E25" s="376" t="str">
        <f>+B7</f>
        <v>Beez, Franziska</v>
      </c>
      <c r="F25" s="377" t="s">
        <v>0</v>
      </c>
      <c r="G25" s="376" t="str">
        <f>+B17</f>
        <v>Kubelj, Susanna</v>
      </c>
      <c r="H25" s="355"/>
      <c r="I25" s="356">
        <v>3</v>
      </c>
      <c r="J25" s="357" t="s">
        <v>17</v>
      </c>
      <c r="K25" s="358">
        <v>0</v>
      </c>
      <c r="L25" s="359"/>
      <c r="M25" s="360"/>
      <c r="N25" s="360"/>
      <c r="S25" s="378"/>
      <c r="T25" s="379">
        <v>3</v>
      </c>
      <c r="U25" s="380" t="s">
        <v>0</v>
      </c>
      <c r="V25" s="381">
        <v>5</v>
      </c>
      <c r="W25" s="382" t="str">
        <f>+B9</f>
        <v>Scholl, Nathalie</v>
      </c>
      <c r="X25" s="232"/>
      <c r="Y25" s="382"/>
      <c r="Z25" s="383"/>
      <c r="AA25" s="232"/>
      <c r="AB25" s="384"/>
      <c r="AC25" s="385"/>
      <c r="AD25" s="380" t="s">
        <v>0</v>
      </c>
      <c r="AE25" s="385" t="str">
        <f>+B13</f>
        <v>Göthner, Vanessa</v>
      </c>
      <c r="AF25" s="384"/>
      <c r="AG25" s="384"/>
      <c r="AH25" s="382"/>
      <c r="AI25" s="382"/>
      <c r="AJ25" s="386"/>
      <c r="AK25" s="387">
        <v>2</v>
      </c>
      <c r="AL25" s="386" t="s">
        <v>17</v>
      </c>
      <c r="AM25" s="388">
        <v>3</v>
      </c>
    </row>
    <row r="26" spans="1:39" ht="12.75" customHeight="1">
      <c r="A26" s="372"/>
      <c r="B26" s="373">
        <v>3</v>
      </c>
      <c r="C26" s="374" t="s">
        <v>0</v>
      </c>
      <c r="D26" s="375">
        <v>6</v>
      </c>
      <c r="E26" s="389" t="str">
        <f>+B9</f>
        <v>Scholl, Nathalie</v>
      </c>
      <c r="F26" s="377" t="s">
        <v>0</v>
      </c>
      <c r="G26" s="389" t="str">
        <f>+B15</f>
        <v>Schäffler, Ines</v>
      </c>
      <c r="H26" s="355"/>
      <c r="I26" s="390">
        <v>1</v>
      </c>
      <c r="J26" s="391" t="s">
        <v>17</v>
      </c>
      <c r="K26" s="392">
        <v>3</v>
      </c>
      <c r="L26" s="359"/>
      <c r="M26" s="360"/>
      <c r="N26" s="360"/>
      <c r="S26" s="378"/>
      <c r="T26" s="379">
        <v>2</v>
      </c>
      <c r="U26" s="393" t="s">
        <v>0</v>
      </c>
      <c r="V26" s="381">
        <v>6</v>
      </c>
      <c r="W26" s="382" t="str">
        <f>+B7</f>
        <v>Beez, Franziska</v>
      </c>
      <c r="X26" s="232"/>
      <c r="Y26" s="382"/>
      <c r="Z26" s="383"/>
      <c r="AA26" s="232"/>
      <c r="AB26" s="384"/>
      <c r="AC26" s="385"/>
      <c r="AD26" s="383" t="s">
        <v>0</v>
      </c>
      <c r="AE26" s="385" t="str">
        <f>+B15</f>
        <v>Schäffler, Ines</v>
      </c>
      <c r="AF26" s="384"/>
      <c r="AG26" s="384"/>
      <c r="AH26" s="382"/>
      <c r="AI26" s="382"/>
      <c r="AJ26" s="386"/>
      <c r="AK26" s="394">
        <v>3</v>
      </c>
      <c r="AL26" s="386" t="s">
        <v>17</v>
      </c>
      <c r="AM26" s="388">
        <v>1</v>
      </c>
    </row>
    <row r="27" spans="1:39" ht="12.75" customHeight="1" thickBot="1">
      <c r="A27" s="349"/>
      <c r="B27" s="395">
        <v>4</v>
      </c>
      <c r="C27" s="396" t="s">
        <v>0</v>
      </c>
      <c r="D27" s="397">
        <v>5</v>
      </c>
      <c r="E27" s="398" t="str">
        <f>+B11</f>
        <v>Krysl, Marleen</v>
      </c>
      <c r="F27" s="399" t="s">
        <v>0</v>
      </c>
      <c r="G27" s="398" t="str">
        <f>+B13</f>
        <v>Göthner, Vanessa</v>
      </c>
      <c r="H27" s="400"/>
      <c r="I27" s="401">
        <v>1</v>
      </c>
      <c r="J27" s="402" t="s">
        <v>17</v>
      </c>
      <c r="K27" s="403">
        <v>3</v>
      </c>
      <c r="L27" s="359"/>
      <c r="M27" s="360"/>
      <c r="N27" s="360"/>
      <c r="S27" s="404"/>
      <c r="T27" s="405">
        <v>1</v>
      </c>
      <c r="U27" s="406" t="s">
        <v>0</v>
      </c>
      <c r="V27" s="407">
        <v>7</v>
      </c>
      <c r="W27" s="408" t="str">
        <f>+B5</f>
        <v>Hessenthaler, Kathrin</v>
      </c>
      <c r="X27" s="200"/>
      <c r="Y27" s="408"/>
      <c r="Z27" s="409"/>
      <c r="AA27" s="200"/>
      <c r="AB27" s="408"/>
      <c r="AC27" s="408"/>
      <c r="AD27" s="409" t="s">
        <v>0</v>
      </c>
      <c r="AE27" s="408" t="str">
        <f>+B17</f>
        <v>Kubelj, Susanna</v>
      </c>
      <c r="AF27" s="408"/>
      <c r="AG27" s="408"/>
      <c r="AH27" s="408"/>
      <c r="AI27" s="408"/>
      <c r="AJ27" s="410"/>
      <c r="AK27" s="411">
        <v>3</v>
      </c>
      <c r="AL27" s="402" t="s">
        <v>17</v>
      </c>
      <c r="AM27" s="412">
        <v>0</v>
      </c>
    </row>
    <row r="28" spans="1:37" ht="12.75" customHeight="1">
      <c r="A28" s="413"/>
      <c r="B28" s="414"/>
      <c r="C28" s="415"/>
      <c r="D28" s="414"/>
      <c r="E28" s="416"/>
      <c r="F28" s="417"/>
      <c r="G28" s="416"/>
      <c r="H28" s="418"/>
      <c r="I28" s="419"/>
      <c r="J28" s="420"/>
      <c r="K28" s="419"/>
      <c r="L28" s="359"/>
      <c r="AK28" s="421"/>
    </row>
    <row r="29" spans="1:39" ht="12.75" customHeight="1" thickBot="1">
      <c r="A29" s="192"/>
      <c r="C29" s="336" t="s">
        <v>170</v>
      </c>
      <c r="L29" s="359"/>
      <c r="S29" s="200"/>
      <c r="T29" s="422" t="s">
        <v>171</v>
      </c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</row>
    <row r="30" spans="1:39" ht="12.75" customHeight="1">
      <c r="A30" s="413"/>
      <c r="B30" s="423">
        <v>7</v>
      </c>
      <c r="C30" s="363" t="s">
        <v>0</v>
      </c>
      <c r="D30" s="364">
        <v>8</v>
      </c>
      <c r="E30" s="365" t="str">
        <f>+B17</f>
        <v>Kubelj, Susanna</v>
      </c>
      <c r="F30" s="366" t="s">
        <v>0</v>
      </c>
      <c r="G30" s="368">
        <f>+B19</f>
        <v>0</v>
      </c>
      <c r="H30" s="341"/>
      <c r="I30" s="370"/>
      <c r="J30" s="369" t="s">
        <v>17</v>
      </c>
      <c r="K30" s="371"/>
      <c r="L30" s="359"/>
      <c r="M30" s="360"/>
      <c r="N30" s="360"/>
      <c r="S30" s="378"/>
      <c r="T30" s="424">
        <v>3</v>
      </c>
      <c r="U30" s="425" t="s">
        <v>0</v>
      </c>
      <c r="V30" s="426">
        <v>8</v>
      </c>
      <c r="W30" s="382" t="str">
        <f>+B9</f>
        <v>Scholl, Nathalie</v>
      </c>
      <c r="X30" s="232"/>
      <c r="Y30" s="382"/>
      <c r="Z30" s="383"/>
      <c r="AA30" s="232"/>
      <c r="AB30" s="384"/>
      <c r="AC30" s="382"/>
      <c r="AD30" s="383" t="s">
        <v>0</v>
      </c>
      <c r="AE30" s="382">
        <f>+B19</f>
        <v>0</v>
      </c>
      <c r="AF30" s="384"/>
      <c r="AG30" s="384"/>
      <c r="AH30" s="382"/>
      <c r="AI30" s="382"/>
      <c r="AJ30" s="427"/>
      <c r="AK30" s="428"/>
      <c r="AL30" s="429" t="s">
        <v>17</v>
      </c>
      <c r="AM30" s="430"/>
    </row>
    <row r="31" spans="1:39" ht="12.75" customHeight="1">
      <c r="A31" s="413"/>
      <c r="B31" s="431">
        <v>3</v>
      </c>
      <c r="C31" s="380" t="s">
        <v>0</v>
      </c>
      <c r="D31" s="381">
        <v>4</v>
      </c>
      <c r="E31" s="382" t="str">
        <f>+B9</f>
        <v>Scholl, Nathalie</v>
      </c>
      <c r="F31" s="380" t="s">
        <v>0</v>
      </c>
      <c r="G31" s="385" t="str">
        <f>+B11</f>
        <v>Krysl, Marleen</v>
      </c>
      <c r="H31" s="192"/>
      <c r="I31" s="387">
        <v>1</v>
      </c>
      <c r="J31" s="386" t="s">
        <v>17</v>
      </c>
      <c r="K31" s="388">
        <v>3</v>
      </c>
      <c r="L31" s="359"/>
      <c r="M31" s="360"/>
      <c r="N31" s="360"/>
      <c r="S31" s="378"/>
      <c r="T31" s="432">
        <v>2</v>
      </c>
      <c r="U31" s="393" t="s">
        <v>0</v>
      </c>
      <c r="V31" s="433">
        <v>4</v>
      </c>
      <c r="W31" s="382" t="str">
        <f>+B7</f>
        <v>Beez, Franziska</v>
      </c>
      <c r="X31" s="232"/>
      <c r="Y31" s="382"/>
      <c r="Z31" s="383"/>
      <c r="AA31" s="232"/>
      <c r="AB31" s="384"/>
      <c r="AC31" s="382"/>
      <c r="AD31" s="383" t="s">
        <v>0</v>
      </c>
      <c r="AE31" s="382" t="str">
        <f>+B11</f>
        <v>Krysl, Marleen</v>
      </c>
      <c r="AF31" s="384"/>
      <c r="AG31" s="434"/>
      <c r="AH31" s="435"/>
      <c r="AI31" s="435"/>
      <c r="AJ31" s="436"/>
      <c r="AK31" s="394">
        <v>0</v>
      </c>
      <c r="AL31" s="436" t="s">
        <v>17</v>
      </c>
      <c r="AM31" s="437">
        <v>3</v>
      </c>
    </row>
    <row r="32" spans="1:39" ht="12.75" customHeight="1">
      <c r="A32" s="413"/>
      <c r="B32" s="431">
        <v>2</v>
      </c>
      <c r="C32" s="393" t="s">
        <v>0</v>
      </c>
      <c r="D32" s="381">
        <v>5</v>
      </c>
      <c r="E32" s="382" t="str">
        <f>+B7</f>
        <v>Beez, Franziska</v>
      </c>
      <c r="F32" s="383" t="s">
        <v>0</v>
      </c>
      <c r="G32" s="385" t="str">
        <f>+B13</f>
        <v>Göthner, Vanessa</v>
      </c>
      <c r="H32" s="192"/>
      <c r="I32" s="394">
        <v>3</v>
      </c>
      <c r="J32" s="386" t="s">
        <v>17</v>
      </c>
      <c r="K32" s="388">
        <v>1</v>
      </c>
      <c r="L32" s="359"/>
      <c r="M32" s="360"/>
      <c r="N32" s="360"/>
      <c r="S32" s="378"/>
      <c r="T32" s="432">
        <v>1</v>
      </c>
      <c r="U32" s="438" t="s">
        <v>0</v>
      </c>
      <c r="V32" s="433">
        <v>5</v>
      </c>
      <c r="W32" s="382" t="str">
        <f>+B5</f>
        <v>Hessenthaler, Kathrin</v>
      </c>
      <c r="X32" s="232"/>
      <c r="Y32" s="382"/>
      <c r="Z32" s="383"/>
      <c r="AA32" s="232"/>
      <c r="AB32" s="384"/>
      <c r="AC32" s="382"/>
      <c r="AD32" s="380" t="s">
        <v>0</v>
      </c>
      <c r="AE32" s="382" t="str">
        <f>+B13</f>
        <v>Göthner, Vanessa</v>
      </c>
      <c r="AF32" s="384"/>
      <c r="AG32" s="434"/>
      <c r="AH32" s="435"/>
      <c r="AI32" s="435"/>
      <c r="AJ32" s="436"/>
      <c r="AK32" s="394">
        <v>3</v>
      </c>
      <c r="AL32" s="436" t="s">
        <v>17</v>
      </c>
      <c r="AM32" s="437">
        <v>0</v>
      </c>
    </row>
    <row r="33" spans="1:39" ht="12.75" customHeight="1" thickBot="1">
      <c r="A33" s="360"/>
      <c r="B33" s="439">
        <v>1</v>
      </c>
      <c r="C33" s="406" t="s">
        <v>0</v>
      </c>
      <c r="D33" s="407">
        <v>6</v>
      </c>
      <c r="E33" s="408" t="str">
        <f>+B5</f>
        <v>Hessenthaler, Kathrin</v>
      </c>
      <c r="F33" s="409" t="s">
        <v>0</v>
      </c>
      <c r="G33" s="408" t="str">
        <f>+B15</f>
        <v>Schäffler, Ines</v>
      </c>
      <c r="H33" s="200"/>
      <c r="I33" s="411">
        <v>3</v>
      </c>
      <c r="J33" s="402" t="s">
        <v>17</v>
      </c>
      <c r="K33" s="412">
        <v>0</v>
      </c>
      <c r="L33" s="359"/>
      <c r="M33" s="360"/>
      <c r="N33" s="360"/>
      <c r="S33" s="440"/>
      <c r="T33" s="441">
        <v>6</v>
      </c>
      <c r="U33" s="406" t="s">
        <v>0</v>
      </c>
      <c r="V33" s="442">
        <v>7</v>
      </c>
      <c r="W33" s="443" t="str">
        <f>+B15</f>
        <v>Schäffler, Ines</v>
      </c>
      <c r="X33" s="200"/>
      <c r="Y33" s="443"/>
      <c r="Z33" s="409"/>
      <c r="AA33" s="200"/>
      <c r="AB33" s="408"/>
      <c r="AC33" s="443"/>
      <c r="AD33" s="409" t="s">
        <v>0</v>
      </c>
      <c r="AE33" s="443" t="str">
        <f>+B17</f>
        <v>Kubelj, Susanna</v>
      </c>
      <c r="AF33" s="408"/>
      <c r="AG33" s="408"/>
      <c r="AH33" s="443"/>
      <c r="AI33" s="443"/>
      <c r="AJ33" s="444"/>
      <c r="AK33" s="445">
        <v>3</v>
      </c>
      <c r="AL33" s="444" t="s">
        <v>17</v>
      </c>
      <c r="AM33" s="446">
        <v>1</v>
      </c>
    </row>
    <row r="34" spans="1:37" ht="12.75" customHeight="1">
      <c r="A34" s="360"/>
      <c r="B34" s="447"/>
      <c r="C34" s="448"/>
      <c r="D34" s="447"/>
      <c r="E34" s="449"/>
      <c r="F34" s="448"/>
      <c r="G34" s="449"/>
      <c r="H34" s="418"/>
      <c r="I34" s="419"/>
      <c r="J34" s="420"/>
      <c r="K34" s="419"/>
      <c r="L34" s="359"/>
      <c r="AK34" s="421"/>
    </row>
    <row r="35" spans="1:20" ht="12.75" customHeight="1" thickBot="1">
      <c r="A35" s="192"/>
      <c r="B35" s="405"/>
      <c r="C35" s="422" t="s">
        <v>172</v>
      </c>
      <c r="D35" s="405"/>
      <c r="E35" s="408"/>
      <c r="F35" s="450"/>
      <c r="G35" s="408"/>
      <c r="H35" s="451"/>
      <c r="I35" s="452"/>
      <c r="J35" s="453"/>
      <c r="K35" s="452"/>
      <c r="L35" s="359"/>
      <c r="M35" s="192"/>
      <c r="N35" s="192"/>
      <c r="T35" s="454" t="s">
        <v>173</v>
      </c>
    </row>
    <row r="36" spans="1:39" ht="12.75" customHeight="1">
      <c r="A36" s="455"/>
      <c r="B36" s="456">
        <v>6</v>
      </c>
      <c r="C36" s="457" t="s">
        <v>0</v>
      </c>
      <c r="D36" s="458">
        <v>8</v>
      </c>
      <c r="E36" s="459" t="str">
        <f>+B15</f>
        <v>Schäffler, Ines</v>
      </c>
      <c r="F36" s="460" t="s">
        <v>0</v>
      </c>
      <c r="G36" s="461">
        <f>+B19</f>
        <v>0</v>
      </c>
      <c r="H36" s="462"/>
      <c r="I36" s="463"/>
      <c r="J36" s="464" t="s">
        <v>17</v>
      </c>
      <c r="K36" s="465"/>
      <c r="L36" s="359"/>
      <c r="M36" s="360"/>
      <c r="N36" s="360"/>
      <c r="S36" s="466"/>
      <c r="T36" s="467">
        <v>1</v>
      </c>
      <c r="U36" s="468" t="s">
        <v>0</v>
      </c>
      <c r="V36" s="467">
        <v>3</v>
      </c>
      <c r="W36" s="469" t="str">
        <f>+B5</f>
        <v>Hessenthaler, Kathrin</v>
      </c>
      <c r="X36" s="206"/>
      <c r="Y36" s="206"/>
      <c r="Z36" s="206"/>
      <c r="AA36" s="206"/>
      <c r="AB36" s="206"/>
      <c r="AC36" s="206"/>
      <c r="AD36" s="470" t="s">
        <v>0</v>
      </c>
      <c r="AE36" s="471" t="str">
        <f>+B9</f>
        <v>Scholl, Nathalie</v>
      </c>
      <c r="AF36" s="206"/>
      <c r="AG36" s="206"/>
      <c r="AH36" s="206"/>
      <c r="AI36" s="206"/>
      <c r="AJ36" s="206"/>
      <c r="AK36" s="472">
        <v>3</v>
      </c>
      <c r="AL36" s="369" t="s">
        <v>17</v>
      </c>
      <c r="AM36" s="473">
        <v>0</v>
      </c>
    </row>
    <row r="37" spans="1:39" ht="12.75" customHeight="1">
      <c r="A37" s="455"/>
      <c r="B37" s="474">
        <v>2</v>
      </c>
      <c r="C37" s="374" t="s">
        <v>0</v>
      </c>
      <c r="D37" s="475">
        <v>3</v>
      </c>
      <c r="E37" s="476" t="str">
        <f>+B7</f>
        <v>Beez, Franziska</v>
      </c>
      <c r="F37" s="374" t="s">
        <v>0</v>
      </c>
      <c r="G37" s="477" t="str">
        <f>+B9</f>
        <v>Scholl, Nathalie</v>
      </c>
      <c r="H37" s="478"/>
      <c r="I37" s="479">
        <v>2</v>
      </c>
      <c r="J37" s="436" t="s">
        <v>17</v>
      </c>
      <c r="K37" s="358">
        <v>3</v>
      </c>
      <c r="L37" s="359"/>
      <c r="M37" s="360"/>
      <c r="N37" s="360"/>
      <c r="S37" s="480"/>
      <c r="T37" s="481">
        <v>2</v>
      </c>
      <c r="U37" s="380" t="s">
        <v>0</v>
      </c>
      <c r="V37" s="481">
        <v>8</v>
      </c>
      <c r="W37" s="482" t="str">
        <f>+B7</f>
        <v>Beez, Franziska</v>
      </c>
      <c r="X37" s="232"/>
      <c r="Y37" s="232"/>
      <c r="Z37" s="232"/>
      <c r="AA37" s="232"/>
      <c r="AB37" s="232"/>
      <c r="AC37" s="232"/>
      <c r="AD37" s="380" t="s">
        <v>0</v>
      </c>
      <c r="AE37" s="483">
        <f>+B19</f>
        <v>0</v>
      </c>
      <c r="AF37" s="232"/>
      <c r="AG37" s="232"/>
      <c r="AH37" s="232"/>
      <c r="AI37" s="232"/>
      <c r="AJ37" s="232"/>
      <c r="AK37" s="484"/>
      <c r="AL37" s="429" t="s">
        <v>17</v>
      </c>
      <c r="AM37" s="485"/>
    </row>
    <row r="38" spans="1:39" ht="12.75" customHeight="1">
      <c r="A38" s="486"/>
      <c r="B38" s="487">
        <v>1</v>
      </c>
      <c r="C38" s="488" t="s">
        <v>0</v>
      </c>
      <c r="D38" s="489">
        <v>4</v>
      </c>
      <c r="E38" s="490" t="str">
        <f>+B5</f>
        <v>Hessenthaler, Kathrin</v>
      </c>
      <c r="F38" s="491" t="s">
        <v>0</v>
      </c>
      <c r="G38" s="376" t="str">
        <f>+B11</f>
        <v>Krysl, Marleen</v>
      </c>
      <c r="H38" s="492"/>
      <c r="I38" s="493">
        <v>2</v>
      </c>
      <c r="J38" s="357" t="s">
        <v>17</v>
      </c>
      <c r="K38" s="437">
        <v>3</v>
      </c>
      <c r="L38" s="359"/>
      <c r="M38" s="360"/>
      <c r="N38" s="360"/>
      <c r="S38" s="480"/>
      <c r="T38" s="494">
        <v>4</v>
      </c>
      <c r="U38" s="488" t="s">
        <v>0</v>
      </c>
      <c r="V38" s="494">
        <v>7</v>
      </c>
      <c r="W38" s="495" t="str">
        <f>+B11</f>
        <v>Krysl, Marleen</v>
      </c>
      <c r="X38" s="232"/>
      <c r="Y38" s="232"/>
      <c r="Z38" s="232"/>
      <c r="AA38" s="232"/>
      <c r="AB38" s="232"/>
      <c r="AC38" s="232"/>
      <c r="AD38" s="488" t="s">
        <v>0</v>
      </c>
      <c r="AE38" s="483" t="str">
        <f>+B17</f>
        <v>Kubelj, Susanna</v>
      </c>
      <c r="AF38" s="232"/>
      <c r="AG38" s="232"/>
      <c r="AH38" s="232"/>
      <c r="AI38" s="232"/>
      <c r="AJ38" s="232"/>
      <c r="AK38" s="484">
        <v>3</v>
      </c>
      <c r="AL38" s="429" t="s">
        <v>17</v>
      </c>
      <c r="AM38" s="485">
        <v>0</v>
      </c>
    </row>
    <row r="39" spans="1:39" ht="12.75" customHeight="1" thickBot="1">
      <c r="A39" s="486"/>
      <c r="B39" s="496">
        <v>5</v>
      </c>
      <c r="C39" s="450" t="s">
        <v>0</v>
      </c>
      <c r="D39" s="407">
        <v>7</v>
      </c>
      <c r="E39" s="398" t="str">
        <f>+B13</f>
        <v>Göthner, Vanessa</v>
      </c>
      <c r="F39" s="497" t="s">
        <v>0</v>
      </c>
      <c r="G39" s="398" t="str">
        <f>+B17</f>
        <v>Kubelj, Susanna</v>
      </c>
      <c r="H39" s="200"/>
      <c r="I39" s="498">
        <v>3</v>
      </c>
      <c r="J39" s="444" t="s">
        <v>17</v>
      </c>
      <c r="K39" s="446">
        <v>0</v>
      </c>
      <c r="L39" s="360"/>
      <c r="M39" s="360"/>
      <c r="N39" s="360"/>
      <c r="S39" s="499"/>
      <c r="T39" s="405">
        <v>5</v>
      </c>
      <c r="U39" s="450" t="s">
        <v>0</v>
      </c>
      <c r="V39" s="405">
        <v>6</v>
      </c>
      <c r="W39" s="500" t="str">
        <f>+B13</f>
        <v>Göthner, Vanessa</v>
      </c>
      <c r="X39" s="200"/>
      <c r="Y39" s="200"/>
      <c r="Z39" s="200"/>
      <c r="AA39" s="200"/>
      <c r="AB39" s="200"/>
      <c r="AC39" s="200"/>
      <c r="AD39" s="450" t="s">
        <v>0</v>
      </c>
      <c r="AE39" s="501" t="str">
        <f>+B15</f>
        <v>Schäffler, Ines</v>
      </c>
      <c r="AF39" s="200"/>
      <c r="AG39" s="200"/>
      <c r="AH39" s="200"/>
      <c r="AI39" s="200"/>
      <c r="AJ39" s="200"/>
      <c r="AK39" s="502">
        <v>3</v>
      </c>
      <c r="AL39" s="453" t="s">
        <v>17</v>
      </c>
      <c r="AM39" s="503">
        <v>2</v>
      </c>
    </row>
    <row r="40" spans="1:39" ht="12.75" customHeight="1">
      <c r="A40" s="360"/>
      <c r="B40" s="447"/>
      <c r="C40" s="448"/>
      <c r="D40" s="447"/>
      <c r="E40" s="449"/>
      <c r="F40" s="448"/>
      <c r="G40" s="449"/>
      <c r="H40" s="418"/>
      <c r="I40" s="419"/>
      <c r="J40" s="420"/>
      <c r="K40" s="419"/>
      <c r="L40" s="360"/>
      <c r="AM40" s="504"/>
    </row>
    <row r="41" spans="1:37" ht="12.75" customHeight="1" thickBot="1">
      <c r="A41" s="192"/>
      <c r="B41" s="395"/>
      <c r="C41" s="505" t="s">
        <v>174</v>
      </c>
      <c r="D41" s="395"/>
      <c r="E41" s="443"/>
      <c r="F41" s="399"/>
      <c r="G41" s="443"/>
      <c r="H41" s="451"/>
      <c r="I41" s="452"/>
      <c r="J41" s="453"/>
      <c r="K41" s="452"/>
      <c r="L41" s="360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421"/>
    </row>
    <row r="42" spans="1:36" ht="12.75" customHeight="1">
      <c r="A42" s="455"/>
      <c r="B42" s="506">
        <v>1</v>
      </c>
      <c r="C42" s="507" t="s">
        <v>0</v>
      </c>
      <c r="D42" s="508">
        <v>2</v>
      </c>
      <c r="E42" s="509" t="str">
        <f>+B5</f>
        <v>Hessenthaler, Kathrin</v>
      </c>
      <c r="F42" s="510" t="s">
        <v>0</v>
      </c>
      <c r="G42" s="509" t="str">
        <f>+B7</f>
        <v>Beez, Franziska</v>
      </c>
      <c r="H42" s="511"/>
      <c r="I42" s="512">
        <v>3</v>
      </c>
      <c r="J42" s="429" t="s">
        <v>17</v>
      </c>
      <c r="K42" s="485">
        <v>1</v>
      </c>
      <c r="L42" s="513"/>
      <c r="S42" s="514"/>
      <c r="T42" s="192"/>
      <c r="U42" s="192"/>
      <c r="V42" s="192"/>
      <c r="W42" s="192"/>
      <c r="X42" s="192"/>
      <c r="Y42" s="514"/>
      <c r="Z42" s="515"/>
      <c r="AA42" s="192"/>
      <c r="AB42" s="516"/>
      <c r="AC42" s="517"/>
      <c r="AD42" s="192"/>
      <c r="AE42" s="192"/>
      <c r="AF42" s="516"/>
      <c r="AG42" s="516"/>
      <c r="AH42" s="514"/>
      <c r="AI42" s="514"/>
      <c r="AJ42" s="464"/>
    </row>
    <row r="43" spans="1:36" ht="12.75" customHeight="1">
      <c r="A43" s="455"/>
      <c r="B43" s="350">
        <v>3</v>
      </c>
      <c r="C43" s="374" t="s">
        <v>0</v>
      </c>
      <c r="D43" s="352">
        <v>7</v>
      </c>
      <c r="E43" s="353" t="str">
        <f>+B9</f>
        <v>Scholl, Nathalie</v>
      </c>
      <c r="F43" s="377" t="s">
        <v>0</v>
      </c>
      <c r="G43" s="353" t="str">
        <f>+B17</f>
        <v>Kubelj, Susanna</v>
      </c>
      <c r="H43" s="355"/>
      <c r="I43" s="356">
        <v>3</v>
      </c>
      <c r="J43" s="357" t="s">
        <v>17</v>
      </c>
      <c r="K43" s="358">
        <v>1</v>
      </c>
      <c r="L43" s="513"/>
      <c r="S43" s="514"/>
      <c r="T43" s="192"/>
      <c r="U43" s="192"/>
      <c r="V43" s="192"/>
      <c r="W43" s="192"/>
      <c r="X43" s="192"/>
      <c r="Y43" s="514"/>
      <c r="Z43" s="515"/>
      <c r="AA43" s="192"/>
      <c r="AB43" s="516"/>
      <c r="AC43" s="517"/>
      <c r="AD43" s="192"/>
      <c r="AE43" s="192"/>
      <c r="AF43" s="516"/>
      <c r="AG43" s="516"/>
      <c r="AH43" s="514"/>
      <c r="AI43" s="514"/>
      <c r="AJ43" s="464"/>
    </row>
    <row r="44" spans="1:36" ht="12.75" customHeight="1">
      <c r="A44" s="518"/>
      <c r="B44" s="350">
        <v>4</v>
      </c>
      <c r="C44" s="374" t="s">
        <v>0</v>
      </c>
      <c r="D44" s="352">
        <v>6</v>
      </c>
      <c r="E44" s="376" t="str">
        <f>+B11</f>
        <v>Krysl, Marleen</v>
      </c>
      <c r="F44" s="377" t="s">
        <v>0</v>
      </c>
      <c r="G44" s="376" t="str">
        <f>+B15</f>
        <v>Schäffler, Ines</v>
      </c>
      <c r="H44" s="355"/>
      <c r="I44" s="356">
        <v>3</v>
      </c>
      <c r="J44" s="357" t="s">
        <v>17</v>
      </c>
      <c r="K44" s="358">
        <v>0</v>
      </c>
      <c r="L44" s="504"/>
      <c r="S44" s="514"/>
      <c r="T44" s="192"/>
      <c r="U44" s="192"/>
      <c r="V44" s="192"/>
      <c r="W44" s="192"/>
      <c r="X44" s="192"/>
      <c r="Y44" s="514"/>
      <c r="Z44" s="515"/>
      <c r="AA44" s="192"/>
      <c r="AB44" s="516"/>
      <c r="AC44" s="517"/>
      <c r="AD44" s="192"/>
      <c r="AE44" s="192"/>
      <c r="AF44" s="516"/>
      <c r="AG44" s="516"/>
      <c r="AH44" s="514"/>
      <c r="AI44" s="514"/>
      <c r="AJ44" s="464"/>
    </row>
    <row r="45" spans="1:36" ht="12.75" customHeight="1" thickBot="1">
      <c r="A45" s="518"/>
      <c r="B45" s="496">
        <v>5</v>
      </c>
      <c r="C45" s="450" t="s">
        <v>0</v>
      </c>
      <c r="D45" s="405">
        <v>8</v>
      </c>
      <c r="E45" s="500" t="str">
        <f>+B13</f>
        <v>Göthner, Vanessa</v>
      </c>
      <c r="F45" s="450" t="s">
        <v>0</v>
      </c>
      <c r="G45" s="501">
        <f>+B19</f>
        <v>0</v>
      </c>
      <c r="H45" s="519"/>
      <c r="I45" s="502"/>
      <c r="J45" s="453" t="s">
        <v>17</v>
      </c>
      <c r="K45" s="503"/>
      <c r="L45" s="504"/>
      <c r="S45" s="516"/>
      <c r="T45" s="192"/>
      <c r="U45" s="192"/>
      <c r="V45" s="192"/>
      <c r="W45" s="192"/>
      <c r="X45" s="192"/>
      <c r="Y45" s="516"/>
      <c r="Z45" s="515"/>
      <c r="AA45" s="192"/>
      <c r="AB45" s="516"/>
      <c r="AC45" s="516"/>
      <c r="AD45" s="192"/>
      <c r="AE45" s="192"/>
      <c r="AF45" s="516"/>
      <c r="AG45" s="516"/>
      <c r="AH45" s="516"/>
      <c r="AI45" s="516"/>
      <c r="AJ45" s="464"/>
    </row>
    <row r="46" spans="9:13" ht="6.75" customHeight="1">
      <c r="I46"/>
      <c r="M46" s="520"/>
    </row>
    <row r="47" spans="2:29" ht="16.5" thickBot="1">
      <c r="B47" s="521" t="s">
        <v>72</v>
      </c>
      <c r="C47" s="200"/>
      <c r="D47" s="200"/>
      <c r="E47" s="200"/>
      <c r="F47" s="200"/>
      <c r="G47" s="200"/>
      <c r="I47"/>
      <c r="Z47" s="200"/>
      <c r="AA47" s="200"/>
      <c r="AB47" s="200"/>
      <c r="AC47" s="200"/>
    </row>
    <row r="48" spans="2:31" ht="16.5" thickBot="1">
      <c r="B48" s="522" t="s">
        <v>3</v>
      </c>
      <c r="C48" s="523"/>
      <c r="D48" s="523"/>
      <c r="E48" s="523"/>
      <c r="F48" s="524"/>
      <c r="G48" s="525" t="s">
        <v>73</v>
      </c>
      <c r="H48" s="526"/>
      <c r="I48" s="526"/>
      <c r="J48" s="526"/>
      <c r="K48" s="526"/>
      <c r="L48" s="523"/>
      <c r="M48" s="523"/>
      <c r="N48" s="523"/>
      <c r="O48" s="523"/>
      <c r="P48" s="527"/>
      <c r="Q48" s="523"/>
      <c r="R48" s="523"/>
      <c r="S48" s="524"/>
      <c r="T48" s="584" t="s">
        <v>14</v>
      </c>
      <c r="U48" s="585"/>
      <c r="V48" s="586"/>
      <c r="W48" s="587" t="s">
        <v>15</v>
      </c>
      <c r="X48" s="585"/>
      <c r="Y48" s="585"/>
      <c r="Z48" s="523"/>
      <c r="AA48" s="523"/>
      <c r="AB48" s="524"/>
      <c r="AC48" s="579" t="s">
        <v>16</v>
      </c>
      <c r="AD48" s="580"/>
      <c r="AE48" s="581"/>
    </row>
    <row r="49" spans="2:31" ht="15.75">
      <c r="B49" s="539" t="str">
        <f>$B$5</f>
        <v>Hessenthaler, Kathrin</v>
      </c>
      <c r="C49" s="192"/>
      <c r="D49" s="192"/>
      <c r="E49" s="192"/>
      <c r="F49" s="345"/>
      <c r="G49" s="155" t="str">
        <f>$B$6</f>
        <v>SV Neckarsulm (HN)</v>
      </c>
      <c r="H49" s="529"/>
      <c r="I49" s="529"/>
      <c r="J49" s="529"/>
      <c r="K49" s="529"/>
      <c r="L49" s="192"/>
      <c r="M49" s="192"/>
      <c r="N49" s="192"/>
      <c r="O49" s="192"/>
      <c r="P49" s="530">
        <f aca="true" t="shared" si="0" ref="P49:P56">SUM(W49-Z49)</f>
        <v>13</v>
      </c>
      <c r="Q49" s="531"/>
      <c r="R49" s="531"/>
      <c r="S49" s="532"/>
      <c r="T49" s="533">
        <f>$AF$5</f>
        <v>5</v>
      </c>
      <c r="U49" s="534" t="s">
        <v>17</v>
      </c>
      <c r="V49" s="534">
        <f>$AH$5</f>
        <v>1</v>
      </c>
      <c r="W49" s="535">
        <f>$AI$5</f>
        <v>17</v>
      </c>
      <c r="X49" s="536"/>
      <c r="Y49" s="534" t="s">
        <v>17</v>
      </c>
      <c r="Z49" s="537">
        <f>$AK$5</f>
        <v>4</v>
      </c>
      <c r="AA49" s="536"/>
      <c r="AB49" s="345"/>
      <c r="AC49" s="582">
        <v>1</v>
      </c>
      <c r="AD49" s="583"/>
      <c r="AE49" s="538"/>
    </row>
    <row r="50" spans="2:31" ht="15.75">
      <c r="B50" s="539" t="str">
        <f>$B$11</f>
        <v>Krysl, Marleen</v>
      </c>
      <c r="C50" s="192"/>
      <c r="D50" s="192"/>
      <c r="E50" s="192"/>
      <c r="F50" s="345"/>
      <c r="G50" s="155" t="str">
        <f>$B$12</f>
        <v>TGV E. Beilstein (HN)</v>
      </c>
      <c r="H50" s="529"/>
      <c r="I50" s="529"/>
      <c r="J50" s="529"/>
      <c r="K50" s="529"/>
      <c r="L50" s="192"/>
      <c r="M50" s="192"/>
      <c r="N50" s="192"/>
      <c r="O50" s="192"/>
      <c r="P50" s="530">
        <f t="shared" si="0"/>
        <v>10</v>
      </c>
      <c r="Q50" s="531"/>
      <c r="R50" s="531"/>
      <c r="S50" s="532"/>
      <c r="T50" s="533">
        <f>$AF$11</f>
        <v>5</v>
      </c>
      <c r="U50" s="534" t="s">
        <v>17</v>
      </c>
      <c r="V50" s="534">
        <f>$AH$11</f>
        <v>1</v>
      </c>
      <c r="W50" s="535">
        <f>$AI$11</f>
        <v>16</v>
      </c>
      <c r="X50" s="536"/>
      <c r="Y50" s="534" t="s">
        <v>17</v>
      </c>
      <c r="Z50" s="537">
        <f>$AK$11</f>
        <v>6</v>
      </c>
      <c r="AA50" s="536"/>
      <c r="AB50" s="345"/>
      <c r="AC50" s="573">
        <v>2</v>
      </c>
      <c r="AD50" s="574"/>
      <c r="AE50" s="345"/>
    </row>
    <row r="51" spans="2:31" ht="15.75">
      <c r="B51" s="539" t="str">
        <f>$B$13</f>
        <v>Göthner, Vanessa</v>
      </c>
      <c r="C51" s="192"/>
      <c r="D51" s="192"/>
      <c r="E51" s="192"/>
      <c r="F51" s="345"/>
      <c r="G51" s="155" t="str">
        <f>$B$14</f>
        <v>TGV E. Beilstein (HN)</v>
      </c>
      <c r="H51" s="529"/>
      <c r="I51" s="529"/>
      <c r="J51" s="529"/>
      <c r="K51" s="529"/>
      <c r="L51" s="192"/>
      <c r="M51" s="192"/>
      <c r="N51" s="192"/>
      <c r="O51" s="192"/>
      <c r="P51" s="530">
        <f t="shared" si="0"/>
        <v>2</v>
      </c>
      <c r="Q51" s="531"/>
      <c r="R51" s="531"/>
      <c r="S51" s="532"/>
      <c r="T51" s="533">
        <f>$AF$13</f>
        <v>4</v>
      </c>
      <c r="U51" s="534" t="s">
        <v>17</v>
      </c>
      <c r="V51" s="534">
        <f>$AH$13</f>
        <v>2</v>
      </c>
      <c r="W51" s="535">
        <f>$AI$13</f>
        <v>13</v>
      </c>
      <c r="X51" s="536"/>
      <c r="Y51" s="534" t="s">
        <v>17</v>
      </c>
      <c r="Z51" s="537">
        <f>$AK$13</f>
        <v>11</v>
      </c>
      <c r="AA51" s="536"/>
      <c r="AB51" s="345"/>
      <c r="AC51" s="573">
        <v>3</v>
      </c>
      <c r="AD51" s="574"/>
      <c r="AE51" s="345"/>
    </row>
    <row r="52" spans="2:31" ht="15.75">
      <c r="B52" s="528" t="str">
        <f>$B$7</f>
        <v>Beez, Franziska</v>
      </c>
      <c r="C52" s="192"/>
      <c r="D52" s="192"/>
      <c r="E52" s="192"/>
      <c r="F52" s="345"/>
      <c r="G52" s="155" t="str">
        <f>$B$8</f>
        <v>TSG Heilbronn (HN)</v>
      </c>
      <c r="H52" s="529"/>
      <c r="I52" s="529"/>
      <c r="J52" s="529"/>
      <c r="K52" s="529"/>
      <c r="L52" s="192"/>
      <c r="N52" s="192"/>
      <c r="O52" s="192"/>
      <c r="P52" s="530">
        <f t="shared" si="0"/>
        <v>1</v>
      </c>
      <c r="Q52" s="531"/>
      <c r="R52" s="531"/>
      <c r="S52" s="532"/>
      <c r="T52" s="533">
        <f>$AF$7</f>
        <v>3</v>
      </c>
      <c r="U52" s="534" t="s">
        <v>17</v>
      </c>
      <c r="V52" s="534">
        <f>$AH$7</f>
        <v>3</v>
      </c>
      <c r="W52" s="535">
        <f>$AI$7</f>
        <v>12</v>
      </c>
      <c r="X52" s="536"/>
      <c r="Y52" s="534" t="s">
        <v>17</v>
      </c>
      <c r="Z52" s="537">
        <f>$AK$7</f>
        <v>11</v>
      </c>
      <c r="AA52" s="536"/>
      <c r="AB52" s="345"/>
      <c r="AC52" s="573">
        <v>4</v>
      </c>
      <c r="AD52" s="574"/>
      <c r="AE52" s="345"/>
    </row>
    <row r="53" spans="2:31" ht="15.75">
      <c r="B53" s="539" t="str">
        <f>$B$9</f>
        <v>Scholl, Nathalie</v>
      </c>
      <c r="C53" s="192"/>
      <c r="D53" s="192"/>
      <c r="E53" s="192"/>
      <c r="F53" s="345"/>
      <c r="G53" s="155" t="str">
        <f>$B$10</f>
        <v>TSV Untereisesheim (HN)</v>
      </c>
      <c r="H53" s="529"/>
      <c r="I53" s="529"/>
      <c r="J53" s="529"/>
      <c r="K53" s="529"/>
      <c r="L53" s="192"/>
      <c r="M53" s="192"/>
      <c r="N53" s="192"/>
      <c r="O53" s="192"/>
      <c r="P53" s="530">
        <f t="shared" si="0"/>
        <v>-5</v>
      </c>
      <c r="Q53" s="531"/>
      <c r="R53" s="531"/>
      <c r="S53" s="532"/>
      <c r="T53" s="533">
        <f>$AF$9</f>
        <v>2</v>
      </c>
      <c r="U53" s="534" t="s">
        <v>17</v>
      </c>
      <c r="V53" s="534">
        <f>$AH$9</f>
        <v>4</v>
      </c>
      <c r="W53" s="535">
        <f>$AI$9</f>
        <v>10</v>
      </c>
      <c r="X53" s="536"/>
      <c r="Y53" s="534" t="s">
        <v>17</v>
      </c>
      <c r="Z53" s="537">
        <f>$AK$9</f>
        <v>15</v>
      </c>
      <c r="AA53" s="536"/>
      <c r="AB53" s="345"/>
      <c r="AC53" s="573">
        <v>6</v>
      </c>
      <c r="AD53" s="574"/>
      <c r="AE53" s="345"/>
    </row>
    <row r="54" spans="2:31" ht="15.75">
      <c r="B54" s="539" t="str">
        <f>$B$15</f>
        <v>Schäffler, Ines</v>
      </c>
      <c r="C54" s="192"/>
      <c r="D54" s="192"/>
      <c r="E54" s="192"/>
      <c r="F54" s="345"/>
      <c r="G54" s="155" t="str">
        <f>$B$16</f>
        <v>TSG Steinheim (LB)</v>
      </c>
      <c r="H54" s="529"/>
      <c r="I54" s="529"/>
      <c r="J54" s="529"/>
      <c r="K54" s="529"/>
      <c r="L54" s="192"/>
      <c r="M54" s="192"/>
      <c r="N54" s="192"/>
      <c r="O54" s="192"/>
      <c r="P54" s="530">
        <f t="shared" si="0"/>
        <v>-5</v>
      </c>
      <c r="Q54" s="531"/>
      <c r="R54" s="531"/>
      <c r="S54" s="532"/>
      <c r="T54" s="533">
        <f>$AF$15</f>
        <v>2</v>
      </c>
      <c r="U54" s="534" t="s">
        <v>17</v>
      </c>
      <c r="V54" s="534">
        <f>$AH$15</f>
        <v>4</v>
      </c>
      <c r="W54" s="535">
        <f>$AI$15</f>
        <v>9</v>
      </c>
      <c r="X54" s="536"/>
      <c r="Y54" s="534" t="s">
        <v>17</v>
      </c>
      <c r="Z54" s="537">
        <f>$AK$15</f>
        <v>14</v>
      </c>
      <c r="AA54" s="536"/>
      <c r="AB54" s="345"/>
      <c r="AC54" s="573">
        <v>5</v>
      </c>
      <c r="AD54" s="574"/>
      <c r="AE54" s="345"/>
    </row>
    <row r="55" spans="2:31" ht="15.75">
      <c r="B55" s="539" t="str">
        <f>$B$17</f>
        <v>Kubelj, Susanna</v>
      </c>
      <c r="C55" s="192"/>
      <c r="D55" s="192"/>
      <c r="E55" s="192"/>
      <c r="F55" s="345"/>
      <c r="G55" s="555" t="str">
        <f>$B$18</f>
        <v>TV Großbottwar (LB)</v>
      </c>
      <c r="H55" s="529"/>
      <c r="I55" s="529"/>
      <c r="J55" s="529"/>
      <c r="K55" s="529"/>
      <c r="L55" s="192"/>
      <c r="M55" s="192"/>
      <c r="N55" s="192"/>
      <c r="O55" s="192"/>
      <c r="P55" s="530">
        <f t="shared" si="0"/>
        <v>-16</v>
      </c>
      <c r="Q55" s="531"/>
      <c r="R55" s="531"/>
      <c r="S55" s="532"/>
      <c r="T55" s="533">
        <f>$AF$17</f>
        <v>0</v>
      </c>
      <c r="U55" s="534" t="s">
        <v>17</v>
      </c>
      <c r="V55" s="534">
        <f>$AH$17</f>
        <v>6</v>
      </c>
      <c r="W55" s="535">
        <f>$AI$17</f>
        <v>2</v>
      </c>
      <c r="X55" s="531"/>
      <c r="Y55" s="534" t="s">
        <v>17</v>
      </c>
      <c r="Z55" s="537">
        <f>$AK$17</f>
        <v>18</v>
      </c>
      <c r="AA55" s="531"/>
      <c r="AB55" s="345"/>
      <c r="AC55" s="573">
        <v>7</v>
      </c>
      <c r="AD55" s="574"/>
      <c r="AE55" s="345"/>
    </row>
    <row r="56" spans="2:31" ht="16.5" thickBot="1">
      <c r="B56" s="540">
        <f>$B$19</f>
        <v>0</v>
      </c>
      <c r="C56" s="200"/>
      <c r="D56" s="200"/>
      <c r="E56" s="200"/>
      <c r="F56" s="541"/>
      <c r="G56" s="542">
        <f>$B$20</f>
        <v>0</v>
      </c>
      <c r="H56" s="200"/>
      <c r="I56" s="200"/>
      <c r="J56" s="200"/>
      <c r="K56" s="200"/>
      <c r="L56" s="200"/>
      <c r="M56" s="200"/>
      <c r="N56" s="200"/>
      <c r="O56" s="200"/>
      <c r="P56" s="543">
        <f t="shared" si="0"/>
        <v>0</v>
      </c>
      <c r="Q56" s="544"/>
      <c r="R56" s="544"/>
      <c r="S56" s="545"/>
      <c r="T56" s="546">
        <f>$AF$19</f>
        <v>0</v>
      </c>
      <c r="U56" s="547" t="s">
        <v>17</v>
      </c>
      <c r="V56" s="547">
        <f>$AH$19</f>
        <v>0</v>
      </c>
      <c r="W56" s="548">
        <f>$AI$19</f>
        <v>0</v>
      </c>
      <c r="X56" s="544"/>
      <c r="Y56" s="547" t="s">
        <v>17</v>
      </c>
      <c r="Z56" s="549">
        <f>$AK$19</f>
        <v>0</v>
      </c>
      <c r="AA56" s="544"/>
      <c r="AB56" s="541"/>
      <c r="AC56" s="575">
        <v>8</v>
      </c>
      <c r="AD56" s="576"/>
      <c r="AE56" s="541"/>
    </row>
    <row r="57" spans="9:28" ht="13.5" thickBot="1">
      <c r="I57"/>
      <c r="T57" s="522">
        <f>SUM(T49:T56)</f>
        <v>21</v>
      </c>
      <c r="U57" s="550" t="s">
        <v>17</v>
      </c>
      <c r="V57" s="525">
        <f>SUM(V49:V56)</f>
        <v>21</v>
      </c>
      <c r="W57" s="551">
        <f>SUM(W49:W56)</f>
        <v>79</v>
      </c>
      <c r="X57" s="552"/>
      <c r="Y57" s="550" t="s">
        <v>17</v>
      </c>
      <c r="Z57" s="553">
        <f>SUM(Z49:Z56)</f>
        <v>79</v>
      </c>
      <c r="AA57" s="552"/>
      <c r="AB57" s="524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2001-09-02T10:42:17Z</cp:lastPrinted>
  <dcterms:created xsi:type="dcterms:W3CDTF">1998-10-05T15:45:18Z</dcterms:created>
  <dcterms:modified xsi:type="dcterms:W3CDTF">2007-04-29T15:36:06Z</dcterms:modified>
  <cp:category/>
  <cp:version/>
  <cp:contentType/>
  <cp:contentStatus/>
</cp:coreProperties>
</file>